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wlitz Fish Reports\Weekly Separator Collection Reports\"/>
    </mc:Choice>
  </mc:AlternateContent>
  <bookViews>
    <workbookView xWindow="-120" yWindow="-120" windowWidth="29040" windowHeight="15840" tabRatio="789" activeTab="2"/>
  </bookViews>
  <sheets>
    <sheet name="Yearly" sheetId="1" r:id="rId1"/>
    <sheet name="Weekly" sheetId="8" r:id="rId2"/>
    <sheet name="Shipped" sheetId="3" r:id="rId3"/>
  </sheets>
  <externalReferences>
    <externalReference r:id="rId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8" l="1"/>
  <c r="M16" i="8"/>
  <c r="L16" i="8"/>
  <c r="K16" i="8"/>
  <c r="J16" i="8"/>
  <c r="I16" i="8"/>
  <c r="H16" i="8"/>
  <c r="G16" i="8"/>
  <c r="F16" i="8"/>
  <c r="E16" i="8"/>
  <c r="D16" i="8"/>
  <c r="C16" i="8"/>
  <c r="O16" i="8" s="1"/>
  <c r="N15" i="8"/>
  <c r="M15" i="8"/>
  <c r="L15" i="8"/>
  <c r="K15" i="8"/>
  <c r="J15" i="8"/>
  <c r="I15" i="8"/>
  <c r="H15" i="8"/>
  <c r="G15" i="8"/>
  <c r="F15" i="8"/>
  <c r="E15" i="8"/>
  <c r="D15" i="8"/>
  <c r="C15" i="8"/>
  <c r="O15" i="8" s="1"/>
  <c r="N14" i="8"/>
  <c r="M14" i="8"/>
  <c r="L14" i="8"/>
  <c r="K14" i="8"/>
  <c r="J14" i="8"/>
  <c r="I14" i="8"/>
  <c r="H14" i="8"/>
  <c r="G14" i="8"/>
  <c r="F14" i="8"/>
  <c r="E14" i="8"/>
  <c r="D14" i="8"/>
  <c r="C14" i="8"/>
  <c r="O14" i="8" s="1"/>
  <c r="N13" i="8"/>
  <c r="N17" i="8" s="1"/>
  <c r="M13" i="8"/>
  <c r="L13" i="8"/>
  <c r="K13" i="8"/>
  <c r="J13" i="8"/>
  <c r="J17" i="8" s="1"/>
  <c r="I13" i="8"/>
  <c r="H13" i="8"/>
  <c r="G13" i="8"/>
  <c r="F13" i="8"/>
  <c r="F17" i="8" s="1"/>
  <c r="E13" i="8"/>
  <c r="D13" i="8"/>
  <c r="C13" i="8"/>
  <c r="O13" i="8" s="1"/>
  <c r="N12" i="8"/>
  <c r="M12" i="8"/>
  <c r="M17" i="8" s="1"/>
  <c r="L12" i="8"/>
  <c r="L17" i="8" s="1"/>
  <c r="K12" i="8"/>
  <c r="K17" i="8" s="1"/>
  <c r="J12" i="8"/>
  <c r="I12" i="8"/>
  <c r="I17" i="8" s="1"/>
  <c r="H12" i="8"/>
  <c r="H17" i="8" s="1"/>
  <c r="G12" i="8"/>
  <c r="G17" i="8" s="1"/>
  <c r="F12" i="8"/>
  <c r="E12" i="8"/>
  <c r="E17" i="8" s="1"/>
  <c r="D12" i="8"/>
  <c r="D17" i="8" s="1"/>
  <c r="C12" i="8"/>
  <c r="C17" i="8" s="1"/>
  <c r="O17" i="8" l="1"/>
  <c r="O12" i="8"/>
  <c r="G4" i="3"/>
  <c r="O37" i="1" l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5" i="1"/>
  <c r="O26" i="1"/>
  <c r="O27" i="1"/>
  <c r="O28" i="1"/>
  <c r="O29" i="1"/>
  <c r="O36" i="1" l="1"/>
  <c r="O35" i="1" l="1"/>
  <c r="O31" i="1" l="1"/>
  <c r="O32" i="1"/>
  <c r="O33" i="1"/>
  <c r="O34" i="1"/>
  <c r="O30" i="1"/>
  <c r="J8" i="3" l="1"/>
  <c r="J11" i="3" l="1"/>
  <c r="E29" i="3" l="1"/>
  <c r="F29" i="3"/>
  <c r="H29" i="3"/>
  <c r="I29" i="3"/>
  <c r="L29" i="3"/>
  <c r="M29" i="3"/>
  <c r="N29" i="3"/>
  <c r="O29" i="3"/>
  <c r="P29" i="3"/>
  <c r="Q29" i="3"/>
  <c r="R29" i="3"/>
  <c r="S29" i="3"/>
  <c r="T29" i="3"/>
  <c r="C6" i="3"/>
  <c r="C8" i="3"/>
  <c r="C9" i="3"/>
  <c r="C11" i="3"/>
  <c r="C12" i="3"/>
  <c r="C14" i="3"/>
  <c r="C15" i="3"/>
  <c r="C17" i="3"/>
  <c r="C18" i="3"/>
  <c r="C20" i="3"/>
  <c r="C21" i="3"/>
  <c r="C22" i="3"/>
  <c r="C23" i="3"/>
  <c r="C24" i="3"/>
  <c r="C25" i="3"/>
  <c r="C26" i="3"/>
  <c r="C27" i="3"/>
  <c r="C5" i="3"/>
  <c r="C4" i="3"/>
  <c r="J5" i="3"/>
  <c r="J6" i="3"/>
  <c r="J9" i="3"/>
  <c r="J12" i="3"/>
  <c r="J14" i="3"/>
  <c r="J15" i="3"/>
  <c r="J17" i="3"/>
  <c r="J18" i="3"/>
  <c r="J20" i="3"/>
  <c r="J21" i="3"/>
  <c r="J22" i="3"/>
  <c r="J23" i="3"/>
  <c r="J24" i="3"/>
  <c r="J25" i="3"/>
  <c r="J26" i="3"/>
  <c r="J27" i="3"/>
  <c r="J28" i="3"/>
  <c r="J4" i="3"/>
  <c r="G6" i="3"/>
  <c r="G8" i="3"/>
  <c r="G9" i="3"/>
  <c r="G11" i="3"/>
  <c r="G12" i="3"/>
  <c r="G14" i="3"/>
  <c r="G15" i="3"/>
  <c r="G17" i="3"/>
  <c r="G18" i="3"/>
  <c r="G20" i="3"/>
  <c r="G21" i="3"/>
  <c r="G22" i="3"/>
  <c r="G23" i="3"/>
  <c r="G24" i="3"/>
  <c r="G25" i="3"/>
  <c r="G26" i="3"/>
  <c r="G27" i="3"/>
  <c r="G28" i="3"/>
  <c r="G5" i="3"/>
  <c r="G29" i="3" l="1"/>
  <c r="C29" i="3"/>
  <c r="J29" i="3"/>
  <c r="N57" i="1"/>
  <c r="M57" i="1"/>
  <c r="L57" i="1"/>
  <c r="K57" i="1"/>
  <c r="J57" i="1"/>
  <c r="I57" i="1"/>
  <c r="H57" i="1"/>
  <c r="G57" i="1"/>
  <c r="F57" i="1"/>
  <c r="E57" i="1"/>
  <c r="D57" i="1"/>
  <c r="C57" i="1"/>
  <c r="O57" i="1" l="1"/>
  <c r="D29" i="3" l="1"/>
</calcChain>
</file>

<file path=xl/sharedStrings.xml><?xml version="1.0" encoding="utf-8"?>
<sst xmlns="http://schemas.openxmlformats.org/spreadsheetml/2006/main" count="126" uniqueCount="81">
  <si>
    <t>Coho</t>
  </si>
  <si>
    <t>Mini Jx</t>
  </si>
  <si>
    <t>Season Totals:</t>
  </si>
  <si>
    <t>CSH Separator Shipped Fish</t>
  </si>
  <si>
    <t>Fish Description</t>
  </si>
  <si>
    <t>Lifestage</t>
  </si>
  <si>
    <t>Total</t>
  </si>
  <si>
    <t xml:space="preserve">Scanewa </t>
  </si>
  <si>
    <t>Adult</t>
  </si>
  <si>
    <t>Jacks</t>
  </si>
  <si>
    <t>Cispus</t>
  </si>
  <si>
    <t>Spring Chinook</t>
  </si>
  <si>
    <t>Stlhd Summer</t>
  </si>
  <si>
    <t>Fall Chinook</t>
  </si>
  <si>
    <t>Tacoma Power</t>
  </si>
  <si>
    <t xml:space="preserve">             </t>
  </si>
  <si>
    <t>DAILY FISH COUNTS</t>
  </si>
  <si>
    <t>Salmon Hatchery Separation Center</t>
  </si>
  <si>
    <t xml:space="preserve">                      *First Time Arrivals*</t>
  </si>
  <si>
    <t>Week Ending</t>
  </si>
  <si>
    <t>DATE</t>
  </si>
  <si>
    <t>SPRING</t>
  </si>
  <si>
    <t>JACKS</t>
  </si>
  <si>
    <t>FALL</t>
  </si>
  <si>
    <t>COHO</t>
  </si>
  <si>
    <t>SR</t>
  </si>
  <si>
    <t>CT</t>
  </si>
  <si>
    <t>CHIN</t>
  </si>
  <si>
    <t>ADULTS</t>
  </si>
  <si>
    <t>STLHD</t>
  </si>
  <si>
    <t>TROUT</t>
  </si>
  <si>
    <t>MAXI</t>
  </si>
  <si>
    <t>MINI</t>
  </si>
  <si>
    <t>TOTAL</t>
  </si>
  <si>
    <t>SOMMA/ Surplus</t>
  </si>
  <si>
    <t>Cutthroat</t>
  </si>
  <si>
    <t>WR</t>
  </si>
  <si>
    <t xml:space="preserve">WR Steelhead </t>
  </si>
  <si>
    <t>WR Steelhead</t>
  </si>
  <si>
    <t>Brood</t>
  </si>
  <si>
    <t>Sockeye</t>
  </si>
  <si>
    <t>Chum</t>
  </si>
  <si>
    <t>Pink</t>
  </si>
  <si>
    <t>Pikeminnow</t>
  </si>
  <si>
    <t>Whitefish</t>
  </si>
  <si>
    <t>Suckers</t>
  </si>
  <si>
    <t>RBT</t>
  </si>
  <si>
    <t>I-5 Bridge</t>
  </si>
  <si>
    <t>Bremer Bridge</t>
  </si>
  <si>
    <t>Holding Pool Mort</t>
  </si>
  <si>
    <t xml:space="preserve">Barrier Dam </t>
  </si>
  <si>
    <t>Blue Creek</t>
  </si>
  <si>
    <t>MR Park</t>
  </si>
  <si>
    <t>Gust Backstrom</t>
  </si>
  <si>
    <t>Franklin Bridge</t>
  </si>
  <si>
    <t>CTH-Boat Launch</t>
  </si>
  <si>
    <t>REMARKS:</t>
  </si>
  <si>
    <t>UPPER COWLITZ RIVER (UCR)</t>
  </si>
  <si>
    <t>TILTON RIVER</t>
  </si>
  <si>
    <t>LOWER COWLITZ RIVER (LCR)</t>
  </si>
  <si>
    <t>HATCHERY</t>
  </si>
  <si>
    <t>MISC.</t>
  </si>
  <si>
    <t>WEEKLY UCR TOTAL</t>
  </si>
  <si>
    <t>WEEKLY TILTON TOTAL</t>
  </si>
  <si>
    <t>Week Number</t>
  </si>
  <si>
    <t>Spring Chin. Jx</t>
  </si>
  <si>
    <t>Spring Mini Jx</t>
  </si>
  <si>
    <t>Fall Chin. Adults.</t>
  </si>
  <si>
    <t>Fall Chin. Jx</t>
  </si>
  <si>
    <t>Coho Adults</t>
  </si>
  <si>
    <t>Coho Jx</t>
  </si>
  <si>
    <t>SR-SH Adults</t>
  </si>
  <si>
    <t>SR-SH Jx</t>
  </si>
  <si>
    <t>WR-SH Jx</t>
  </si>
  <si>
    <t>CT-TR</t>
  </si>
  <si>
    <t>202-2023 Season Summary By Week Ending - FIRST TIME ARRIVALS ONLY</t>
  </si>
  <si>
    <t>Spring Chin. Ad. (3)</t>
  </si>
  <si>
    <t xml:space="preserve">WR-SH Adults(1,712) </t>
  </si>
  <si>
    <t>Week #20</t>
  </si>
  <si>
    <t>Dates: 8/8/2022 - 8/12/2022</t>
  </si>
  <si>
    <t>WDFW Giveaway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</si>
</sst>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[$-409]d\-mm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.5"/>
      <name val="MS Sans Serif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.5"/>
      <name val="MS Sans Serif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16" fontId="4" fillId="0" borderId="1" xfId="0" applyNumberFormat="1" applyFont="1" applyBorder="1" applyAlignment="1">
      <alignment horizontal="center"/>
    </xf>
    <xf numFmtId="0" fontId="6" fillId="4" borderId="1" xfId="0" quotePrefix="1" applyNumberFormat="1" applyFont="1" applyFill="1" applyBorder="1" applyAlignment="1">
      <alignment horizontal="center"/>
    </xf>
    <xf numFmtId="0" fontId="0" fillId="4" borderId="1" xfId="0" quotePrefix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/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/>
    <xf numFmtId="0" fontId="0" fillId="2" borderId="11" xfId="0" applyNumberFormat="1" applyFill="1" applyBorder="1" applyAlignment="1">
      <alignment horizontal="center"/>
    </xf>
    <xf numFmtId="0" fontId="0" fillId="2" borderId="0" xfId="0" applyFill="1" applyBorder="1"/>
    <xf numFmtId="0" fontId="0" fillId="4" borderId="13" xfId="0" quotePrefix="1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2" fillId="0" borderId="0" xfId="0" applyFont="1"/>
    <xf numFmtId="0" fontId="3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NumberFormat="1" applyFont="1"/>
    <xf numFmtId="0" fontId="0" fillId="0" borderId="0" xfId="0" applyNumberFormat="1"/>
    <xf numFmtId="0" fontId="6" fillId="4" borderId="3" xfId="0" quotePrefix="1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Border="1"/>
    <xf numFmtId="165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7" xfId="0" applyBorder="1"/>
    <xf numFmtId="16" fontId="0" fillId="0" borderId="0" xfId="0" applyNumberFormat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5" xfId="0" applyFont="1" applyBorder="1" applyAlignment="1">
      <alignment vertical="center"/>
    </xf>
    <xf numFmtId="0" fontId="9" fillId="0" borderId="5" xfId="0" applyFont="1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9" fillId="0" borderId="5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6" fillId="4" borderId="24" xfId="0" quotePrefix="1" applyNumberFormat="1" applyFont="1" applyFill="1" applyBorder="1" applyAlignment="1">
      <alignment horizontal="center"/>
    </xf>
    <xf numFmtId="0" fontId="6" fillId="4" borderId="23" xfId="0" quotePrefix="1" applyNumberFormat="1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6" fillId="4" borderId="13" xfId="0" quotePrefix="1" applyNumberFormat="1" applyFont="1" applyFill="1" applyBorder="1" applyAlignment="1">
      <alignment horizontal="center"/>
    </xf>
    <xf numFmtId="0" fontId="0" fillId="2" borderId="0" xfId="0" quotePrefix="1" applyNumberFormat="1" applyFont="1" applyFill="1" applyBorder="1" applyAlignment="1">
      <alignment horizontal="center"/>
    </xf>
    <xf numFmtId="0" fontId="6" fillId="2" borderId="0" xfId="0" quotePrefix="1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26" xfId="0" quotePrefix="1" applyNumberFormat="1" applyFont="1" applyFill="1" applyBorder="1" applyAlignment="1">
      <alignment horizontal="center"/>
    </xf>
    <xf numFmtId="0" fontId="0" fillId="0" borderId="28" xfId="0" quotePrefix="1" applyNumberFormat="1" applyFont="1" applyFill="1" applyBorder="1" applyAlignment="1">
      <alignment horizontal="center"/>
    </xf>
    <xf numFmtId="0" fontId="6" fillId="0" borderId="28" xfId="0" quotePrefix="1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quotePrefix="1" applyNumberFormat="1" applyFont="1" applyFill="1" applyBorder="1" applyAlignment="1">
      <alignment horizontal="center"/>
    </xf>
    <xf numFmtId="0" fontId="0" fillId="0" borderId="0" xfId="0" quotePrefix="1" applyNumberFormat="1" applyFont="1" applyFill="1" applyBorder="1" applyAlignment="1">
      <alignment horizontal="center"/>
    </xf>
    <xf numFmtId="0" fontId="5" fillId="3" borderId="29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/>
    </xf>
    <xf numFmtId="0" fontId="0" fillId="5" borderId="1" xfId="0" quotePrefix="1" applyNumberFormat="1" applyFont="1" applyFill="1" applyBorder="1" applyAlignment="1">
      <alignment horizontal="center"/>
    </xf>
    <xf numFmtId="0" fontId="6" fillId="5" borderId="1" xfId="0" quotePrefix="1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3" xfId="0" quotePrefix="1" applyNumberFormat="1" applyFont="1" applyFill="1" applyBorder="1" applyAlignment="1">
      <alignment horizontal="center"/>
    </xf>
    <xf numFmtId="0" fontId="5" fillId="3" borderId="27" xfId="0" applyNumberFormat="1" applyFont="1" applyFill="1" applyBorder="1" applyAlignment="1">
      <alignment horizontal="center" vertical="center" wrapText="1"/>
    </xf>
    <xf numFmtId="0" fontId="0" fillId="5" borderId="21" xfId="0" quotePrefix="1" applyNumberFormat="1" applyFont="1" applyFill="1" applyBorder="1" applyAlignment="1">
      <alignment horizontal="center"/>
    </xf>
    <xf numFmtId="0" fontId="0" fillId="5" borderId="13" xfId="0" quotePrefix="1" applyNumberFormat="1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6" fillId="5" borderId="13" xfId="0" quotePrefix="1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"/>
    </xf>
    <xf numFmtId="0" fontId="0" fillId="2" borderId="28" xfId="0" quotePrefix="1" applyNumberFormat="1" applyFont="1" applyFill="1" applyBorder="1" applyAlignment="1">
      <alignment horizontal="center"/>
    </xf>
    <xf numFmtId="0" fontId="0" fillId="2" borderId="26" xfId="0" quotePrefix="1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6" fillId="2" borderId="28" xfId="0" quotePrefix="1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 wrapText="1"/>
    </xf>
    <xf numFmtId="0" fontId="6" fillId="5" borderId="9" xfId="0" quotePrefix="1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5" fillId="3" borderId="30" xfId="0" quotePrefix="1" applyNumberFormat="1" applyFont="1" applyFill="1" applyBorder="1" applyAlignment="1">
      <alignment horizontal="center" vertical="center" wrapText="1"/>
    </xf>
    <xf numFmtId="0" fontId="0" fillId="5" borderId="20" xfId="0" quotePrefix="1" applyNumberFormat="1" applyFont="1" applyFill="1" applyBorder="1" applyAlignment="1">
      <alignment horizontal="center"/>
    </xf>
    <xf numFmtId="0" fontId="0" fillId="5" borderId="9" xfId="0" quotePrefix="1" applyNumberFormat="1" applyFont="1" applyFill="1" applyBorder="1" applyAlignment="1">
      <alignment horizontal="center"/>
    </xf>
    <xf numFmtId="0" fontId="0" fillId="2" borderId="26" xfId="0" applyNumberFormat="1" applyFill="1" applyBorder="1"/>
    <xf numFmtId="0" fontId="0" fillId="2" borderId="26" xfId="0" quotePrefix="1" applyNumberFormat="1" applyFill="1" applyBorder="1"/>
    <xf numFmtId="0" fontId="1" fillId="0" borderId="12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4" borderId="3" xfId="0" quotePrefix="1" applyNumberFormat="1" applyFont="1" applyFill="1" applyBorder="1" applyAlignment="1">
      <alignment horizontal="center"/>
    </xf>
    <xf numFmtId="0" fontId="0" fillId="4" borderId="21" xfId="0" quotePrefix="1" applyNumberFormat="1" applyFont="1" applyFill="1" applyBorder="1" applyAlignment="1">
      <alignment horizont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quotePrefix="1" applyNumberFormat="1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4" borderId="24" xfId="0" quotePrefix="1" applyNumberFormat="1" applyFont="1" applyFill="1" applyBorder="1" applyAlignment="1">
      <alignment horizontal="center"/>
    </xf>
    <xf numFmtId="0" fontId="6" fillId="2" borderId="11" xfId="0" quotePrefix="1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5" fillId="0" borderId="25" xfId="0" applyNumberFormat="1" applyFont="1" applyBorder="1" applyAlignment="1">
      <alignment horizontal="center" vertical="center" wrapText="1"/>
    </xf>
    <xf numFmtId="0" fontId="6" fillId="9" borderId="19" xfId="0" quotePrefix="1" applyNumberFormat="1" applyFont="1" applyFill="1" applyBorder="1" applyAlignment="1">
      <alignment horizontal="center"/>
    </xf>
    <xf numFmtId="0" fontId="6" fillId="9" borderId="8" xfId="0" quotePrefix="1" applyNumberFormat="1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6" fillId="7" borderId="23" xfId="0" quotePrefix="1" applyNumberFormat="1" applyFont="1" applyFill="1" applyBorder="1" applyAlignment="1">
      <alignment horizontal="center"/>
    </xf>
    <xf numFmtId="0" fontId="0" fillId="7" borderId="3" xfId="0" quotePrefix="1" applyNumberFormat="1" applyFont="1" applyFill="1" applyBorder="1" applyAlignment="1">
      <alignment horizontal="center"/>
    </xf>
    <xf numFmtId="0" fontId="0" fillId="7" borderId="21" xfId="0" quotePrefix="1" applyNumberFormat="1" applyFont="1" applyFill="1" applyBorder="1" applyAlignment="1">
      <alignment horizontal="center"/>
    </xf>
    <xf numFmtId="0" fontId="6" fillId="7" borderId="24" xfId="0" quotePrefix="1" applyNumberFormat="1" applyFont="1" applyFill="1" applyBorder="1" applyAlignment="1">
      <alignment horizontal="center"/>
    </xf>
    <xf numFmtId="0" fontId="0" fillId="7" borderId="1" xfId="0" quotePrefix="1" applyNumberFormat="1" applyFont="1" applyFill="1" applyBorder="1" applyAlignment="1">
      <alignment horizontal="center"/>
    </xf>
    <xf numFmtId="0" fontId="0" fillId="7" borderId="13" xfId="0" quotePrefix="1" applyNumberFormat="1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24" xfId="0" quotePrefix="1" applyNumberFormat="1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6" fillId="7" borderId="1" xfId="0" quotePrefix="1" applyNumberFormat="1" applyFont="1" applyFill="1" applyBorder="1" applyAlignment="1">
      <alignment horizontal="center"/>
    </xf>
    <xf numFmtId="0" fontId="6" fillId="7" borderId="13" xfId="0" quotePrefix="1" applyNumberFormat="1" applyFont="1" applyFill="1" applyBorder="1" applyAlignment="1">
      <alignment horizontal="center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3" borderId="18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7" xfId="0" quotePrefix="1" applyNumberFormat="1" applyFont="1" applyBorder="1" applyAlignment="1">
      <alignment horizontal="center" vertical="center" wrapText="1"/>
    </xf>
    <xf numFmtId="0" fontId="11" fillId="6" borderId="12" xfId="0" applyNumberFormat="1" applyFont="1" applyFill="1" applyBorder="1" applyAlignment="1">
      <alignment horizontal="center" vertical="center" wrapText="1"/>
    </xf>
    <xf numFmtId="0" fontId="12" fillId="6" borderId="19" xfId="0" quotePrefix="1" applyNumberFormat="1" applyFont="1" applyFill="1" applyBorder="1" applyAlignment="1">
      <alignment horizontal="center"/>
    </xf>
    <xf numFmtId="0" fontId="12" fillId="6" borderId="8" xfId="0" quotePrefix="1" applyNumberFormat="1" applyFont="1" applyFill="1" applyBorder="1" applyAlignment="1">
      <alignment horizontal="center"/>
    </xf>
    <xf numFmtId="0" fontId="5" fillId="0" borderId="25" xfId="0" quotePrefix="1" applyNumberFormat="1" applyFont="1" applyBorder="1" applyAlignment="1">
      <alignment vertical="center" wrapText="1"/>
    </xf>
    <xf numFmtId="0" fontId="5" fillId="0" borderId="29" xfId="0" quotePrefix="1" applyNumberFormat="1" applyFont="1" applyBorder="1" applyAlignment="1">
      <alignment horizontal="center" vertical="center" wrapText="1"/>
    </xf>
    <xf numFmtId="0" fontId="0" fillId="2" borderId="28" xfId="0" applyNumberFormat="1" applyFill="1" applyBorder="1" applyAlignment="1">
      <alignment horizontal="center"/>
    </xf>
    <xf numFmtId="0" fontId="0" fillId="2" borderId="28" xfId="0" quotePrefix="1" applyNumberForma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19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12" fillId="0" borderId="8" xfId="0" quotePrefix="1" applyNumberFormat="1" applyFont="1" applyFill="1" applyBorder="1" applyAlignment="1">
      <alignment horizontal="center"/>
    </xf>
    <xf numFmtId="0" fontId="12" fillId="0" borderId="19" xfId="0" quotePrefix="1" applyNumberFormat="1" applyFont="1" applyFill="1" applyBorder="1" applyAlignment="1">
      <alignment horizontal="center"/>
    </xf>
    <xf numFmtId="0" fontId="0" fillId="8" borderId="24" xfId="0" applyNumberFormat="1" applyFill="1" applyBorder="1"/>
    <xf numFmtId="0" fontId="0" fillId="8" borderId="13" xfId="0" applyNumberFormat="1" applyFill="1" applyBorder="1" applyAlignment="1">
      <alignment horizontal="center"/>
    </xf>
    <xf numFmtId="0" fontId="0" fillId="8" borderId="13" xfId="0" quotePrefix="1" applyNumberFormat="1" applyFill="1" applyBorder="1" applyAlignment="1">
      <alignment horizontal="center"/>
    </xf>
    <xf numFmtId="0" fontId="0" fillId="8" borderId="24" xfId="0" quotePrefix="1" applyNumberFormat="1" applyFill="1" applyBorder="1"/>
    <xf numFmtId="0" fontId="6" fillId="8" borderId="9" xfId="0" quotePrefix="1" applyNumberFormat="1" applyFont="1" applyFill="1" applyBorder="1" applyAlignment="1">
      <alignment horizontal="center"/>
    </xf>
    <xf numFmtId="0" fontId="6" fillId="8" borderId="1" xfId="0" quotePrefix="1" applyNumberFormat="1" applyFont="1" applyFill="1" applyBorder="1" applyAlignment="1">
      <alignment horizontal="center"/>
    </xf>
    <xf numFmtId="0" fontId="6" fillId="8" borderId="13" xfId="0" quotePrefix="1" applyNumberFormat="1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6" fillId="8" borderId="24" xfId="0" quotePrefix="1" applyNumberFormat="1" applyFont="1" applyFill="1" applyBorder="1" applyAlignment="1">
      <alignment horizontal="center"/>
    </xf>
    <xf numFmtId="0" fontId="0" fillId="8" borderId="24" xfId="0" applyFont="1" applyFill="1" applyBorder="1" applyAlignment="1">
      <alignment horizontal="center"/>
    </xf>
    <xf numFmtId="0" fontId="0" fillId="5" borderId="24" xfId="0" applyNumberFormat="1" applyFill="1" applyBorder="1"/>
    <xf numFmtId="0" fontId="0" fillId="5" borderId="13" xfId="0" quotePrefix="1" applyNumberFormat="1" applyFill="1" applyBorder="1" applyAlignment="1">
      <alignment horizontal="center"/>
    </xf>
    <xf numFmtId="0" fontId="0" fillId="5" borderId="13" xfId="0" applyNumberFormat="1" applyFill="1" applyBorder="1" applyAlignment="1">
      <alignment horizontal="center"/>
    </xf>
    <xf numFmtId="0" fontId="0" fillId="5" borderId="23" xfId="0" applyNumberFormat="1" applyFill="1" applyBorder="1"/>
    <xf numFmtId="0" fontId="0" fillId="5" borderId="21" xfId="0" applyNumberFormat="1" applyFill="1" applyBorder="1" applyAlignment="1">
      <alignment horizontal="center"/>
    </xf>
    <xf numFmtId="0" fontId="0" fillId="5" borderId="23" xfId="0" quotePrefix="1" applyNumberFormat="1" applyFont="1" applyFill="1" applyBorder="1" applyAlignment="1">
      <alignment horizontal="center"/>
    </xf>
    <xf numFmtId="0" fontId="0" fillId="5" borderId="24" xfId="0" quotePrefix="1" applyNumberFormat="1" applyFont="1" applyFill="1" applyBorder="1" applyAlignment="1">
      <alignment horizontal="center"/>
    </xf>
    <xf numFmtId="0" fontId="6" fillId="5" borderId="24" xfId="0" quotePrefix="1" applyNumberFormat="1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3" fontId="1" fillId="0" borderId="2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/>
    <xf numFmtId="0" fontId="3" fillId="0" borderId="14" xfId="0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0" fillId="2" borderId="22" xfId="0" applyNumberForma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2" fillId="0" borderId="5" xfId="0" applyFont="1" applyBorder="1"/>
    <xf numFmtId="0" fontId="9" fillId="0" borderId="7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/>
    <xf numFmtId="0" fontId="1" fillId="0" borderId="7" xfId="0" applyFont="1" applyBorder="1"/>
    <xf numFmtId="0" fontId="0" fillId="0" borderId="0" xfId="0" applyAlignment="1">
      <alignment horizontal="center"/>
    </xf>
    <xf numFmtId="0" fontId="1" fillId="0" borderId="0" xfId="0" applyFont="1"/>
    <xf numFmtId="164" fontId="0" fillId="2" borderId="32" xfId="0" applyNumberFormat="1" applyFill="1" applyBorder="1" applyAlignment="1">
      <alignment horizontal="center" vertical="center"/>
    </xf>
    <xf numFmtId="3" fontId="0" fillId="2" borderId="32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1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0" borderId="27" xfId="0" applyNumberFormat="1" applyFont="1" applyFill="1" applyBorder="1" applyAlignment="1">
      <alignment horizontal="left"/>
    </xf>
    <xf numFmtId="0" fontId="8" fillId="0" borderId="29" xfId="0" applyNumberFormat="1" applyFont="1" applyFill="1" applyBorder="1" applyAlignment="1">
      <alignment horizontal="left"/>
    </xf>
    <xf numFmtId="0" fontId="1" fillId="0" borderId="0" xfId="0" applyFont="1" applyAlignment="1"/>
    <xf numFmtId="0" fontId="0" fillId="0" borderId="14" xfId="0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E89F"/>
      <color rgb="FFBC8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ily-Wkly%20Separator%20Collection/WK%2020%208-8-2022%20to%208-12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-8"/>
      <sheetName val="8-9"/>
      <sheetName val="8-10"/>
      <sheetName val="8-11"/>
      <sheetName val="8-12"/>
      <sheetName val="Weekly"/>
      <sheetName val="Broodstock Tracker"/>
    </sheetNames>
    <sheetDataSet>
      <sheetData sheetId="0">
        <row r="13">
          <cell r="T13">
            <v>0</v>
          </cell>
          <cell r="U13">
            <v>0</v>
          </cell>
        </row>
        <row r="25">
          <cell r="J25">
            <v>3</v>
          </cell>
        </row>
        <row r="36">
          <cell r="T36">
            <v>3</v>
          </cell>
          <cell r="U36">
            <v>1</v>
          </cell>
        </row>
        <row r="47">
          <cell r="V47">
            <v>47</v>
          </cell>
          <cell r="W47">
            <v>2</v>
          </cell>
          <cell r="X47">
            <v>129</v>
          </cell>
        </row>
        <row r="58">
          <cell r="W58">
            <v>0</v>
          </cell>
          <cell r="X58">
            <v>0</v>
          </cell>
        </row>
        <row r="68">
          <cell r="K68">
            <v>117</v>
          </cell>
          <cell r="L68">
            <v>0</v>
          </cell>
        </row>
      </sheetData>
      <sheetData sheetId="1">
        <row r="13">
          <cell r="T13">
            <v>0</v>
          </cell>
          <cell r="U13">
            <v>0</v>
          </cell>
        </row>
        <row r="25">
          <cell r="J25">
            <v>3</v>
          </cell>
        </row>
        <row r="36">
          <cell r="T36">
            <v>2</v>
          </cell>
          <cell r="U36">
            <v>1</v>
          </cell>
        </row>
        <row r="47">
          <cell r="V47">
            <v>11</v>
          </cell>
          <cell r="W47">
            <v>2</v>
          </cell>
          <cell r="X47">
            <v>50</v>
          </cell>
        </row>
        <row r="58">
          <cell r="W58">
            <v>0</v>
          </cell>
        </row>
        <row r="68">
          <cell r="K68">
            <v>77</v>
          </cell>
        </row>
      </sheetData>
      <sheetData sheetId="2">
        <row r="13">
          <cell r="T13">
            <v>0</v>
          </cell>
          <cell r="U13">
            <v>0</v>
          </cell>
        </row>
        <row r="25">
          <cell r="J25">
            <v>3</v>
          </cell>
        </row>
        <row r="36">
          <cell r="T36">
            <v>0</v>
          </cell>
          <cell r="U36">
            <v>1</v>
          </cell>
        </row>
        <row r="47">
          <cell r="V47">
            <v>3</v>
          </cell>
          <cell r="W47">
            <v>0</v>
          </cell>
          <cell r="X47">
            <v>37</v>
          </cell>
        </row>
        <row r="58">
          <cell r="W58">
            <v>0</v>
          </cell>
        </row>
        <row r="68">
          <cell r="K68">
            <v>41</v>
          </cell>
        </row>
      </sheetData>
      <sheetData sheetId="3">
        <row r="13">
          <cell r="T13">
            <v>0</v>
          </cell>
          <cell r="U13">
            <v>0</v>
          </cell>
        </row>
        <row r="25">
          <cell r="J25">
            <v>0</v>
          </cell>
        </row>
        <row r="36">
          <cell r="T36">
            <v>0</v>
          </cell>
          <cell r="U36">
            <v>2</v>
          </cell>
        </row>
        <row r="47">
          <cell r="V47">
            <v>23</v>
          </cell>
          <cell r="W47">
            <v>0</v>
          </cell>
          <cell r="X47">
            <v>98</v>
          </cell>
        </row>
        <row r="58">
          <cell r="W58">
            <v>0</v>
          </cell>
        </row>
        <row r="68">
          <cell r="K68">
            <v>61</v>
          </cell>
        </row>
      </sheetData>
      <sheetData sheetId="4">
        <row r="13">
          <cell r="T13">
            <v>0</v>
          </cell>
          <cell r="U13">
            <v>0</v>
          </cell>
        </row>
        <row r="25">
          <cell r="J25">
            <v>4</v>
          </cell>
        </row>
        <row r="36">
          <cell r="T36">
            <v>2</v>
          </cell>
          <cell r="U36">
            <v>0</v>
          </cell>
        </row>
        <row r="47">
          <cell r="V47">
            <v>8</v>
          </cell>
          <cell r="W47">
            <v>0</v>
          </cell>
          <cell r="X47">
            <v>61</v>
          </cell>
        </row>
        <row r="58">
          <cell r="W58">
            <v>0</v>
          </cell>
        </row>
        <row r="68">
          <cell r="K68">
            <v>76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workbookViewId="0">
      <selection activeCell="N29" sqref="N29"/>
    </sheetView>
  </sheetViews>
  <sheetFormatPr defaultColWidth="9.140625" defaultRowHeight="15" x14ac:dyDescent="0.25"/>
  <cols>
    <col min="1" max="1" width="7.85546875" style="33" customWidth="1"/>
    <col min="2" max="2" width="6.5703125" style="27" customWidth="1"/>
    <col min="3" max="3" width="6.5703125" style="33" customWidth="1"/>
    <col min="4" max="4" width="5.85546875" style="33" customWidth="1"/>
    <col min="5" max="5" width="5.5703125" style="33" customWidth="1"/>
    <col min="6" max="6" width="6.7109375" style="33" customWidth="1"/>
    <col min="7" max="8" width="5.7109375" style="33" customWidth="1"/>
    <col min="9" max="9" width="6.5703125" style="33" customWidth="1"/>
    <col min="10" max="10" width="6.140625" style="33" customWidth="1"/>
    <col min="11" max="11" width="6" style="33" customWidth="1"/>
    <col min="12" max="13" width="6.140625" style="33" customWidth="1"/>
    <col min="14" max="14" width="4.85546875" style="33" customWidth="1"/>
    <col min="15" max="15" width="6.42578125" style="33" customWidth="1"/>
    <col min="16" max="16384" width="9.140625" style="33"/>
  </cols>
  <sheetData>
    <row r="1" spans="1:16" ht="18.75" x14ac:dyDescent="0.3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9" customHeight="1" x14ac:dyDescent="0.25">
      <c r="A2" s="1"/>
      <c r="B2" s="22"/>
      <c r="C2" s="23"/>
      <c r="D2" s="23"/>
      <c r="E2" s="207"/>
      <c r="F2" s="207"/>
      <c r="G2" s="207"/>
      <c r="H2" s="207"/>
      <c r="I2" s="207"/>
      <c r="J2" s="1"/>
      <c r="K2" s="1"/>
      <c r="L2" s="23"/>
      <c r="M2" s="29"/>
      <c r="N2" s="29"/>
      <c r="O2" s="1"/>
    </row>
    <row r="3" spans="1:16" ht="26.25" customHeight="1" x14ac:dyDescent="0.25">
      <c r="A3" s="205" t="s">
        <v>64</v>
      </c>
      <c r="B3" s="208" t="s">
        <v>19</v>
      </c>
      <c r="C3" s="205" t="s">
        <v>76</v>
      </c>
      <c r="D3" s="205" t="s">
        <v>65</v>
      </c>
      <c r="E3" s="205" t="s">
        <v>66</v>
      </c>
      <c r="F3" s="205" t="s">
        <v>67</v>
      </c>
      <c r="G3" s="205" t="s">
        <v>68</v>
      </c>
      <c r="H3" s="205" t="s">
        <v>69</v>
      </c>
      <c r="I3" s="205" t="s">
        <v>70</v>
      </c>
      <c r="J3" s="205" t="s">
        <v>71</v>
      </c>
      <c r="K3" s="205" t="s">
        <v>72</v>
      </c>
      <c r="L3" s="205" t="s">
        <v>77</v>
      </c>
      <c r="M3" s="205" t="s">
        <v>73</v>
      </c>
      <c r="N3" s="205" t="s">
        <v>74</v>
      </c>
      <c r="O3" s="3"/>
    </row>
    <row r="4" spans="1:16" ht="26.25" customHeight="1" thickBot="1" x14ac:dyDescent="0.3">
      <c r="A4" s="206"/>
      <c r="B4" s="209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3" t="s">
        <v>6</v>
      </c>
    </row>
    <row r="5" spans="1:16" ht="12.75" customHeight="1" thickTop="1" x14ac:dyDescent="0.25">
      <c r="A5" s="178">
        <v>1</v>
      </c>
      <c r="B5" s="179">
        <v>43923</v>
      </c>
      <c r="C5" s="53">
        <v>4</v>
      </c>
      <c r="D5" s="53"/>
      <c r="E5" s="53"/>
      <c r="F5" s="53"/>
      <c r="G5" s="53"/>
      <c r="H5" s="53"/>
      <c r="I5" s="53"/>
      <c r="J5" s="53"/>
      <c r="K5" s="53"/>
      <c r="L5" s="53">
        <v>714</v>
      </c>
      <c r="M5" s="53"/>
      <c r="N5" s="53">
        <v>1</v>
      </c>
      <c r="O5" s="192">
        <f t="shared" ref="O5:O29" si="0">SUM(C5:N5)</f>
        <v>719</v>
      </c>
    </row>
    <row r="6" spans="1:16" ht="12.75" customHeight="1" x14ac:dyDescent="0.25">
      <c r="A6" s="9">
        <v>2</v>
      </c>
      <c r="B6" s="25">
        <v>9</v>
      </c>
      <c r="C6" s="47">
        <v>10</v>
      </c>
      <c r="D6" s="47">
        <v>1</v>
      </c>
      <c r="E6" s="47"/>
      <c r="F6" s="47"/>
      <c r="G6" s="47"/>
      <c r="H6" s="47"/>
      <c r="I6" s="47"/>
      <c r="J6" s="47"/>
      <c r="K6" s="47"/>
      <c r="L6" s="48">
        <v>1095</v>
      </c>
      <c r="M6" s="47"/>
      <c r="N6" s="47"/>
      <c r="O6" s="192">
        <f t="shared" si="0"/>
        <v>1106</v>
      </c>
      <c r="P6" s="34"/>
    </row>
    <row r="7" spans="1:16" ht="12.75" customHeight="1" x14ac:dyDescent="0.25">
      <c r="A7" s="9">
        <v>3</v>
      </c>
      <c r="B7" s="25">
        <v>16</v>
      </c>
      <c r="C7" s="47">
        <v>24</v>
      </c>
      <c r="D7" s="47"/>
      <c r="E7" s="47"/>
      <c r="F7" s="47"/>
      <c r="G7" s="47"/>
      <c r="H7" s="47"/>
      <c r="I7" s="47"/>
      <c r="J7" s="47">
        <v>4</v>
      </c>
      <c r="K7" s="47"/>
      <c r="L7" s="47">
        <v>1185</v>
      </c>
      <c r="M7" s="47"/>
      <c r="N7" s="47">
        <v>1</v>
      </c>
      <c r="O7" s="192">
        <f t="shared" si="0"/>
        <v>1214</v>
      </c>
      <c r="P7" s="34"/>
    </row>
    <row r="8" spans="1:16" ht="12.75" customHeight="1" x14ac:dyDescent="0.25">
      <c r="A8" s="9">
        <v>4</v>
      </c>
      <c r="B8" s="25">
        <v>23</v>
      </c>
      <c r="C8" s="49">
        <v>23</v>
      </c>
      <c r="D8" s="47">
        <v>3</v>
      </c>
      <c r="E8" s="47"/>
      <c r="F8" s="47"/>
      <c r="G8" s="47"/>
      <c r="H8" s="47"/>
      <c r="I8" s="47"/>
      <c r="J8" s="47">
        <v>6</v>
      </c>
      <c r="K8" s="47"/>
      <c r="L8" s="48">
        <v>759</v>
      </c>
      <c r="M8" s="47"/>
      <c r="N8" s="47"/>
      <c r="O8" s="192">
        <f t="shared" si="0"/>
        <v>791</v>
      </c>
      <c r="P8" s="34"/>
    </row>
    <row r="9" spans="1:16" ht="12.75" customHeight="1" x14ac:dyDescent="0.25">
      <c r="A9" s="9">
        <v>5</v>
      </c>
      <c r="B9" s="31">
        <v>44316</v>
      </c>
      <c r="C9" s="47">
        <v>113</v>
      </c>
      <c r="D9" s="47">
        <v>8</v>
      </c>
      <c r="E9" s="47"/>
      <c r="F9" s="47"/>
      <c r="G9" s="47"/>
      <c r="H9" s="47"/>
      <c r="I9" s="47"/>
      <c r="J9" s="47">
        <v>7</v>
      </c>
      <c r="K9" s="47"/>
      <c r="L9" s="47">
        <v>357</v>
      </c>
      <c r="M9" s="47">
        <v>1</v>
      </c>
      <c r="N9" s="47"/>
      <c r="O9" s="192">
        <f t="shared" si="0"/>
        <v>486</v>
      </c>
      <c r="P9" s="34"/>
    </row>
    <row r="10" spans="1:16" ht="12.75" customHeight="1" x14ac:dyDescent="0.25">
      <c r="A10" s="9">
        <v>6</v>
      </c>
      <c r="B10" s="5">
        <v>44323</v>
      </c>
      <c r="C10" s="47">
        <v>182</v>
      </c>
      <c r="D10" s="47">
        <v>19</v>
      </c>
      <c r="E10" s="47"/>
      <c r="F10" s="47"/>
      <c r="G10" s="47"/>
      <c r="H10" s="47"/>
      <c r="I10" s="47"/>
      <c r="J10" s="47">
        <v>13</v>
      </c>
      <c r="K10" s="47"/>
      <c r="L10" s="47">
        <v>195</v>
      </c>
      <c r="M10" s="47"/>
      <c r="N10" s="47"/>
      <c r="O10" s="192">
        <f t="shared" si="0"/>
        <v>409</v>
      </c>
      <c r="P10" s="34"/>
    </row>
    <row r="11" spans="1:16" ht="12.75" customHeight="1" x14ac:dyDescent="0.25">
      <c r="A11" s="9">
        <v>7</v>
      </c>
      <c r="B11" s="24">
        <v>14</v>
      </c>
      <c r="C11" s="47">
        <v>285</v>
      </c>
      <c r="D11" s="47">
        <v>57</v>
      </c>
      <c r="E11" s="47"/>
      <c r="F11" s="47"/>
      <c r="G11" s="47"/>
      <c r="H11" s="47"/>
      <c r="I11" s="47"/>
      <c r="J11" s="47">
        <v>22</v>
      </c>
      <c r="K11" s="47"/>
      <c r="L11" s="47">
        <v>66</v>
      </c>
      <c r="M11" s="47"/>
      <c r="N11" s="47">
        <v>2</v>
      </c>
      <c r="O11" s="192">
        <f t="shared" si="0"/>
        <v>432</v>
      </c>
      <c r="P11" s="34"/>
    </row>
    <row r="12" spans="1:16" ht="12.75" customHeight="1" x14ac:dyDescent="0.25">
      <c r="A12" s="9">
        <v>8</v>
      </c>
      <c r="B12" s="24">
        <v>21</v>
      </c>
      <c r="C12" s="59">
        <v>248</v>
      </c>
      <c r="D12" s="59">
        <v>41</v>
      </c>
      <c r="E12" s="189"/>
      <c r="F12" s="189"/>
      <c r="G12" s="189"/>
      <c r="H12" s="189"/>
      <c r="I12" s="32"/>
      <c r="J12" s="59">
        <v>34</v>
      </c>
      <c r="K12" s="32"/>
      <c r="L12" s="59">
        <v>26</v>
      </c>
      <c r="M12" s="47"/>
      <c r="N12" s="47"/>
      <c r="O12" s="192">
        <f t="shared" si="0"/>
        <v>349</v>
      </c>
      <c r="P12" s="34"/>
    </row>
    <row r="13" spans="1:16" ht="12.75" customHeight="1" x14ac:dyDescent="0.25">
      <c r="A13" s="9">
        <v>9</v>
      </c>
      <c r="B13" s="58">
        <v>28</v>
      </c>
      <c r="C13" s="47">
        <v>488</v>
      </c>
      <c r="D13" s="47">
        <v>69</v>
      </c>
      <c r="E13" s="47"/>
      <c r="F13" s="47"/>
      <c r="G13" s="47"/>
      <c r="H13" s="47"/>
      <c r="I13" s="47"/>
      <c r="J13" s="47">
        <v>57</v>
      </c>
      <c r="K13" s="47"/>
      <c r="L13" s="47">
        <v>18</v>
      </c>
      <c r="M13" s="47"/>
      <c r="N13" s="47"/>
      <c r="O13" s="192">
        <f t="shared" si="0"/>
        <v>632</v>
      </c>
      <c r="P13" s="34"/>
    </row>
    <row r="14" spans="1:16" ht="12.75" customHeight="1" x14ac:dyDescent="0.25">
      <c r="A14" s="9">
        <v>10</v>
      </c>
      <c r="B14" s="5">
        <v>44351</v>
      </c>
      <c r="C14" s="48">
        <v>625</v>
      </c>
      <c r="D14" s="47">
        <v>61</v>
      </c>
      <c r="E14" s="47">
        <v>1</v>
      </c>
      <c r="F14" s="47"/>
      <c r="G14" s="47"/>
      <c r="H14" s="47"/>
      <c r="I14" s="47"/>
      <c r="J14" s="47">
        <v>24</v>
      </c>
      <c r="K14" s="47"/>
      <c r="L14" s="47">
        <v>2</v>
      </c>
      <c r="M14" s="47"/>
      <c r="N14" s="47"/>
      <c r="O14" s="192">
        <f t="shared" si="0"/>
        <v>713</v>
      </c>
      <c r="P14" s="34"/>
    </row>
    <row r="15" spans="1:16" ht="12.75" customHeight="1" x14ac:dyDescent="0.25">
      <c r="A15" s="9">
        <v>11</v>
      </c>
      <c r="B15" s="24">
        <v>11</v>
      </c>
      <c r="C15" s="48">
        <v>510</v>
      </c>
      <c r="D15" s="47">
        <v>77</v>
      </c>
      <c r="E15" s="47"/>
      <c r="F15" s="47"/>
      <c r="G15" s="47"/>
      <c r="H15" s="47"/>
      <c r="I15" s="47"/>
      <c r="J15" s="47">
        <v>75</v>
      </c>
      <c r="K15" s="47"/>
      <c r="L15" s="47">
        <v>1</v>
      </c>
      <c r="M15" s="47"/>
      <c r="N15" s="47"/>
      <c r="O15" s="192">
        <f t="shared" si="0"/>
        <v>663</v>
      </c>
      <c r="P15" s="34"/>
    </row>
    <row r="16" spans="1:16" ht="12.75" customHeight="1" x14ac:dyDescent="0.25">
      <c r="A16" s="9">
        <v>12</v>
      </c>
      <c r="B16" s="24">
        <v>18</v>
      </c>
      <c r="C16" s="47">
        <v>332</v>
      </c>
      <c r="D16" s="47">
        <v>49</v>
      </c>
      <c r="E16" s="47"/>
      <c r="F16" s="47"/>
      <c r="G16" s="47"/>
      <c r="H16" s="47"/>
      <c r="I16" s="47"/>
      <c r="J16" s="47">
        <v>100</v>
      </c>
      <c r="K16" s="47"/>
      <c r="L16" s="47"/>
      <c r="M16" s="47"/>
      <c r="N16" s="47"/>
      <c r="O16" s="192">
        <f t="shared" si="0"/>
        <v>481</v>
      </c>
      <c r="P16" s="34"/>
    </row>
    <row r="17" spans="1:27" ht="12.75" customHeight="1" x14ac:dyDescent="0.25">
      <c r="A17" s="9">
        <v>13</v>
      </c>
      <c r="B17" s="24">
        <v>25</v>
      </c>
      <c r="C17" s="49">
        <v>182</v>
      </c>
      <c r="D17" s="47">
        <v>15</v>
      </c>
      <c r="E17" s="47">
        <v>35</v>
      </c>
      <c r="F17" s="47"/>
      <c r="G17" s="47"/>
      <c r="H17" s="47"/>
      <c r="I17" s="47"/>
      <c r="J17" s="47">
        <v>79</v>
      </c>
      <c r="K17" s="47"/>
      <c r="L17" s="47"/>
      <c r="M17" s="47"/>
      <c r="N17" s="47"/>
      <c r="O17" s="192">
        <f t="shared" si="0"/>
        <v>311</v>
      </c>
      <c r="P17" s="34"/>
    </row>
    <row r="18" spans="1:27" ht="12.75" customHeight="1" x14ac:dyDescent="0.25">
      <c r="A18" s="9">
        <v>14</v>
      </c>
      <c r="B18" s="5">
        <v>44379</v>
      </c>
      <c r="C18" s="47">
        <v>579</v>
      </c>
      <c r="D18" s="47">
        <v>55</v>
      </c>
      <c r="E18" s="47">
        <v>224</v>
      </c>
      <c r="F18" s="47"/>
      <c r="G18" s="47"/>
      <c r="H18" s="47"/>
      <c r="I18" s="47"/>
      <c r="J18" s="47">
        <v>193</v>
      </c>
      <c r="K18" s="47"/>
      <c r="L18" s="47"/>
      <c r="M18" s="47"/>
      <c r="N18" s="47"/>
      <c r="O18" s="192">
        <f t="shared" si="0"/>
        <v>1051</v>
      </c>
      <c r="P18" s="34"/>
    </row>
    <row r="19" spans="1:27" ht="12.75" customHeight="1" x14ac:dyDescent="0.25">
      <c r="A19" s="9">
        <v>15</v>
      </c>
      <c r="B19" s="24">
        <v>9</v>
      </c>
      <c r="C19" s="47">
        <v>508</v>
      </c>
      <c r="D19" s="47">
        <v>48</v>
      </c>
      <c r="E19" s="47">
        <v>383</v>
      </c>
      <c r="F19" s="47"/>
      <c r="G19" s="47"/>
      <c r="H19" s="47"/>
      <c r="I19" s="47"/>
      <c r="J19" s="47">
        <v>276</v>
      </c>
      <c r="K19" s="47"/>
      <c r="L19" s="47"/>
      <c r="M19" s="47"/>
      <c r="N19" s="47"/>
      <c r="O19" s="192">
        <f t="shared" si="0"/>
        <v>1215</v>
      </c>
      <c r="P19" s="34"/>
    </row>
    <row r="20" spans="1:27" ht="12.75" customHeight="1" x14ac:dyDescent="0.25">
      <c r="A20" s="9">
        <v>16</v>
      </c>
      <c r="B20" s="24">
        <v>16</v>
      </c>
      <c r="C20" s="47">
        <v>246</v>
      </c>
      <c r="D20" s="47">
        <v>42</v>
      </c>
      <c r="E20" s="47">
        <v>439</v>
      </c>
      <c r="F20" s="47"/>
      <c r="G20" s="47"/>
      <c r="H20" s="47"/>
      <c r="I20" s="47"/>
      <c r="J20" s="47">
        <v>434</v>
      </c>
      <c r="K20" s="47"/>
      <c r="L20" s="47"/>
      <c r="M20" s="47"/>
      <c r="N20" s="47">
        <v>1</v>
      </c>
      <c r="O20" s="192">
        <f t="shared" si="0"/>
        <v>1162</v>
      </c>
      <c r="P20" s="34"/>
    </row>
    <row r="21" spans="1:27" ht="12.75" customHeight="1" x14ac:dyDescent="0.25">
      <c r="A21" s="9">
        <v>17</v>
      </c>
      <c r="B21" s="24">
        <v>23</v>
      </c>
      <c r="C21" s="49">
        <v>450</v>
      </c>
      <c r="D21" s="47">
        <v>86</v>
      </c>
      <c r="E21" s="47">
        <v>778</v>
      </c>
      <c r="F21" s="47"/>
      <c r="G21" s="47"/>
      <c r="H21" s="47"/>
      <c r="I21" s="47"/>
      <c r="J21" s="47">
        <v>535</v>
      </c>
      <c r="K21" s="47"/>
      <c r="L21" s="47"/>
      <c r="M21" s="47"/>
      <c r="N21" s="47">
        <v>5</v>
      </c>
      <c r="O21" s="192">
        <f t="shared" si="0"/>
        <v>1854</v>
      </c>
      <c r="P21" s="34"/>
    </row>
    <row r="22" spans="1:27" ht="12.75" customHeight="1" x14ac:dyDescent="0.25">
      <c r="A22" s="9">
        <v>18</v>
      </c>
      <c r="B22" s="24">
        <v>30</v>
      </c>
      <c r="C22" s="47">
        <v>273</v>
      </c>
      <c r="D22" s="47">
        <v>25</v>
      </c>
      <c r="E22" s="47">
        <v>298</v>
      </c>
      <c r="F22" s="47">
        <v>2</v>
      </c>
      <c r="G22" s="47"/>
      <c r="H22" s="47"/>
      <c r="I22" s="47"/>
      <c r="J22" s="47">
        <v>600</v>
      </c>
      <c r="K22" s="47"/>
      <c r="L22" s="47"/>
      <c r="M22" s="47"/>
      <c r="N22" s="47">
        <v>4</v>
      </c>
      <c r="O22" s="192">
        <f t="shared" si="0"/>
        <v>1202</v>
      </c>
      <c r="P22" s="34"/>
    </row>
    <row r="23" spans="1:27" ht="12.75" customHeight="1" x14ac:dyDescent="0.25">
      <c r="A23" s="9">
        <v>19</v>
      </c>
      <c r="B23" s="5">
        <v>44414</v>
      </c>
      <c r="C23" s="47">
        <v>338</v>
      </c>
      <c r="D23" s="47">
        <v>29</v>
      </c>
      <c r="E23" s="47">
        <v>748</v>
      </c>
      <c r="F23" s="50">
        <v>16</v>
      </c>
      <c r="G23" s="50">
        <v>2</v>
      </c>
      <c r="H23" s="47"/>
      <c r="I23" s="47"/>
      <c r="J23" s="47">
        <v>491</v>
      </c>
      <c r="K23" s="47"/>
      <c r="L23" s="47"/>
      <c r="M23" s="47"/>
      <c r="N23" s="47">
        <v>17</v>
      </c>
      <c r="O23" s="192">
        <f t="shared" si="0"/>
        <v>1641</v>
      </c>
      <c r="P23" s="34"/>
    </row>
    <row r="24" spans="1:27" ht="12.75" customHeight="1" x14ac:dyDescent="0.25">
      <c r="A24" s="9">
        <v>20</v>
      </c>
      <c r="B24" s="24">
        <v>13</v>
      </c>
      <c r="C24" s="47">
        <v>92</v>
      </c>
      <c r="D24" s="47">
        <v>4</v>
      </c>
      <c r="E24" s="47">
        <v>375</v>
      </c>
      <c r="F24" s="50">
        <v>7</v>
      </c>
      <c r="G24" s="50">
        <v>5</v>
      </c>
      <c r="H24" s="47"/>
      <c r="I24" s="47"/>
      <c r="J24" s="47">
        <v>372</v>
      </c>
      <c r="K24" s="47"/>
      <c r="L24" s="47"/>
      <c r="M24" s="47"/>
      <c r="N24" s="47">
        <v>13</v>
      </c>
      <c r="O24" s="192">
        <v>868</v>
      </c>
      <c r="P24" s="34"/>
    </row>
    <row r="25" spans="1:27" ht="12.75" customHeight="1" x14ac:dyDescent="0.25">
      <c r="A25" s="9">
        <v>21</v>
      </c>
      <c r="B25" s="24">
        <v>20</v>
      </c>
      <c r="C25" s="47"/>
      <c r="D25" s="47"/>
      <c r="E25" s="47"/>
      <c r="F25" s="50"/>
      <c r="G25" s="50"/>
      <c r="H25" s="47"/>
      <c r="I25" s="47"/>
      <c r="J25" s="47"/>
      <c r="K25" s="47"/>
      <c r="L25" s="47"/>
      <c r="M25" s="47"/>
      <c r="N25" s="47"/>
      <c r="O25" s="192">
        <f t="shared" si="0"/>
        <v>0</v>
      </c>
      <c r="P25" s="34"/>
    </row>
    <row r="26" spans="1:27" ht="12.75" customHeight="1" x14ac:dyDescent="0.25">
      <c r="A26" s="9">
        <v>22</v>
      </c>
      <c r="B26" s="58">
        <v>27</v>
      </c>
      <c r="C26" s="49"/>
      <c r="D26" s="47"/>
      <c r="E26" s="47"/>
      <c r="F26" s="50"/>
      <c r="G26" s="50"/>
      <c r="H26" s="47"/>
      <c r="I26" s="47"/>
      <c r="J26" s="47"/>
      <c r="K26" s="47"/>
      <c r="L26" s="47"/>
      <c r="M26" s="47"/>
      <c r="N26" s="47"/>
      <c r="O26" s="192">
        <f t="shared" si="0"/>
        <v>0</v>
      </c>
      <c r="P26" s="34"/>
    </row>
    <row r="27" spans="1:27" ht="12.75" customHeight="1" x14ac:dyDescent="0.25">
      <c r="A27" s="9">
        <v>23</v>
      </c>
      <c r="B27" s="5">
        <v>44442</v>
      </c>
      <c r="C27" s="47"/>
      <c r="D27" s="47"/>
      <c r="E27" s="47"/>
      <c r="F27" s="50"/>
      <c r="G27" s="50"/>
      <c r="H27" s="47"/>
      <c r="I27" s="47"/>
      <c r="J27" s="47"/>
      <c r="K27" s="47"/>
      <c r="L27" s="47"/>
      <c r="M27" s="47"/>
      <c r="N27" s="47"/>
      <c r="O27" s="192">
        <f t="shared" si="0"/>
        <v>0</v>
      </c>
      <c r="P27" s="34"/>
    </row>
    <row r="28" spans="1:27" ht="12.75" customHeight="1" x14ac:dyDescent="0.25">
      <c r="A28" s="9">
        <v>24</v>
      </c>
      <c r="B28" s="24">
        <v>10</v>
      </c>
      <c r="C28" s="47"/>
      <c r="D28" s="47"/>
      <c r="E28" s="47"/>
      <c r="F28" s="50"/>
      <c r="G28" s="50"/>
      <c r="H28" s="47"/>
      <c r="I28" s="47"/>
      <c r="J28" s="47"/>
      <c r="K28" s="47"/>
      <c r="L28" s="47"/>
      <c r="M28" s="47"/>
      <c r="N28" s="47"/>
      <c r="O28" s="192">
        <f t="shared" si="0"/>
        <v>0</v>
      </c>
      <c r="P28" s="34"/>
    </row>
    <row r="29" spans="1:27" ht="12.75" customHeight="1" x14ac:dyDescent="0.25">
      <c r="A29" s="9">
        <v>25</v>
      </c>
      <c r="B29" s="24">
        <v>17</v>
      </c>
      <c r="C29" s="47"/>
      <c r="D29" s="47"/>
      <c r="E29" s="47"/>
      <c r="F29" s="50"/>
      <c r="G29" s="50"/>
      <c r="H29" s="47"/>
      <c r="I29" s="47"/>
      <c r="J29" s="47"/>
      <c r="K29" s="47"/>
      <c r="L29" s="47"/>
      <c r="M29" s="47"/>
      <c r="N29" s="47"/>
      <c r="O29" s="192">
        <f t="shared" si="0"/>
        <v>0</v>
      </c>
      <c r="P29" s="34"/>
    </row>
    <row r="30" spans="1:27" ht="12.75" customHeight="1" x14ac:dyDescent="0.25">
      <c r="A30" s="9">
        <v>26</v>
      </c>
      <c r="B30" s="24">
        <v>24</v>
      </c>
      <c r="C30" s="51"/>
      <c r="D30" s="47"/>
      <c r="E30" s="47"/>
      <c r="F30" s="50"/>
      <c r="G30" s="50"/>
      <c r="H30" s="47"/>
      <c r="I30" s="47"/>
      <c r="J30" s="47"/>
      <c r="K30" s="47"/>
      <c r="L30" s="47"/>
      <c r="M30" s="47"/>
      <c r="N30" s="47"/>
      <c r="O30" s="192">
        <f>SUM(C30:N30)</f>
        <v>0</v>
      </c>
      <c r="P30" s="34"/>
    </row>
    <row r="31" spans="1:27" ht="12.75" customHeight="1" x14ac:dyDescent="0.25">
      <c r="A31" s="9">
        <v>27</v>
      </c>
      <c r="B31" s="5">
        <v>44470</v>
      </c>
      <c r="C31" s="51"/>
      <c r="D31" s="47"/>
      <c r="E31" s="47"/>
      <c r="F31" s="50"/>
      <c r="G31" s="47"/>
      <c r="H31" s="47"/>
      <c r="I31" s="50"/>
      <c r="J31" s="47"/>
      <c r="K31" s="47"/>
      <c r="L31" s="47"/>
      <c r="M31" s="47"/>
      <c r="N31" s="47"/>
      <c r="O31" s="192">
        <f t="shared" ref="O31:O56" si="1">SUM(C31:N31)</f>
        <v>0</v>
      </c>
      <c r="P31" s="34"/>
    </row>
    <row r="32" spans="1:27" ht="12.75" customHeight="1" x14ac:dyDescent="0.25">
      <c r="A32" s="9">
        <v>28</v>
      </c>
      <c r="B32" s="24">
        <v>8</v>
      </c>
      <c r="C32" s="51"/>
      <c r="D32" s="47"/>
      <c r="E32" s="47"/>
      <c r="F32" s="52"/>
      <c r="G32" s="53"/>
      <c r="H32" s="52"/>
      <c r="I32" s="53"/>
      <c r="J32" s="53"/>
      <c r="K32" s="53"/>
      <c r="L32" s="53"/>
      <c r="M32" s="47"/>
      <c r="N32" s="47"/>
      <c r="O32" s="192">
        <f t="shared" si="1"/>
        <v>0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8" ht="12.75" customHeight="1" x14ac:dyDescent="0.25">
      <c r="A33" s="9">
        <v>29</v>
      </c>
      <c r="B33" s="24">
        <v>15</v>
      </c>
      <c r="C33" s="5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192">
        <f t="shared" si="1"/>
        <v>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8" ht="12.75" customHeight="1" x14ac:dyDescent="0.25">
      <c r="A34" s="9">
        <v>30</v>
      </c>
      <c r="B34" s="24">
        <v>22</v>
      </c>
      <c r="C34" s="5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192">
        <f t="shared" si="1"/>
        <v>0</v>
      </c>
      <c r="P34" s="12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8" ht="12.75" customHeight="1" x14ac:dyDescent="0.25">
      <c r="A35" s="9">
        <v>31</v>
      </c>
      <c r="B35" s="58">
        <v>29</v>
      </c>
      <c r="C35" s="51"/>
      <c r="D35" s="47"/>
      <c r="E35" s="47"/>
      <c r="F35" s="47"/>
      <c r="G35" s="47"/>
      <c r="H35" s="48"/>
      <c r="I35" s="48"/>
      <c r="J35" s="47"/>
      <c r="K35" s="47"/>
      <c r="L35" s="47"/>
      <c r="M35" s="47"/>
      <c r="N35" s="47"/>
      <c r="O35" s="32">
        <f t="shared" si="1"/>
        <v>0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30"/>
    </row>
    <row r="36" spans="1:28" ht="12.75" customHeight="1" x14ac:dyDescent="0.25">
      <c r="A36" s="9">
        <v>32</v>
      </c>
      <c r="B36" s="5">
        <v>44505</v>
      </c>
      <c r="C36" s="51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32">
        <f t="shared" si="1"/>
        <v>0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5"/>
      <c r="AA36" s="11"/>
      <c r="AB36" s="11"/>
    </row>
    <row r="37" spans="1:28" ht="12.75" customHeight="1" x14ac:dyDescent="0.25">
      <c r="A37" s="9">
        <v>33</v>
      </c>
      <c r="B37" s="24">
        <v>12</v>
      </c>
      <c r="C37" s="51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32">
        <f t="shared" si="1"/>
        <v>0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5"/>
      <c r="AA37" s="11"/>
      <c r="AB37" s="11"/>
    </row>
    <row r="38" spans="1:28" ht="12.75" customHeight="1" x14ac:dyDescent="0.25">
      <c r="A38" s="9">
        <v>34</v>
      </c>
      <c r="B38" s="24">
        <v>19</v>
      </c>
      <c r="C38" s="5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32">
        <f t="shared" si="1"/>
        <v>0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5"/>
      <c r="AA38" s="11"/>
      <c r="AB38" s="11"/>
    </row>
    <row r="39" spans="1:28" ht="12.75" customHeight="1" x14ac:dyDescent="0.25">
      <c r="A39" s="9">
        <v>35</v>
      </c>
      <c r="B39" s="58">
        <v>26</v>
      </c>
      <c r="C39" s="5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32">
        <f t="shared" si="1"/>
        <v>0</v>
      </c>
      <c r="P39" s="11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12.75" customHeight="1" x14ac:dyDescent="0.25">
      <c r="A40" s="9">
        <v>36</v>
      </c>
      <c r="B40" s="5">
        <v>44533</v>
      </c>
      <c r="C40" s="51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32">
        <f t="shared" si="1"/>
        <v>0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 customHeight="1" x14ac:dyDescent="0.25">
      <c r="A41" s="9">
        <v>37</v>
      </c>
      <c r="B41" s="24">
        <v>10</v>
      </c>
      <c r="C41" s="5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32">
        <f t="shared" si="1"/>
        <v>0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.75" customHeight="1" x14ac:dyDescent="0.25">
      <c r="A42" s="9">
        <v>38</v>
      </c>
      <c r="B42" s="24">
        <v>17</v>
      </c>
      <c r="C42" s="51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32">
        <f t="shared" si="1"/>
        <v>0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 customHeight="1" x14ac:dyDescent="0.25">
      <c r="A43" s="9">
        <v>39</v>
      </c>
      <c r="B43" s="24">
        <v>24</v>
      </c>
      <c r="C43" s="51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32">
        <f t="shared" si="1"/>
        <v>0</v>
      </c>
      <c r="P43" s="11"/>
      <c r="Q43" s="30"/>
      <c r="R43" s="30"/>
      <c r="S43" s="30"/>
    </row>
    <row r="44" spans="1:28" ht="12.75" customHeight="1" x14ac:dyDescent="0.25">
      <c r="A44" s="9">
        <v>40</v>
      </c>
      <c r="B44" s="5">
        <v>44561</v>
      </c>
      <c r="C44" s="51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32">
        <f t="shared" si="1"/>
        <v>0</v>
      </c>
      <c r="P44" s="11"/>
      <c r="Q44" s="30"/>
      <c r="R44" s="30"/>
      <c r="S44" s="30"/>
    </row>
    <row r="45" spans="1:28" ht="12.75" customHeight="1" x14ac:dyDescent="0.25">
      <c r="A45" s="9">
        <v>41</v>
      </c>
      <c r="B45" s="186">
        <v>9</v>
      </c>
      <c r="C45" s="5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32">
        <f t="shared" si="1"/>
        <v>0</v>
      </c>
      <c r="P45" s="34"/>
    </row>
    <row r="46" spans="1:28" ht="12.75" customHeight="1" x14ac:dyDescent="0.25">
      <c r="A46" s="9">
        <v>42</v>
      </c>
      <c r="B46" s="186">
        <v>16</v>
      </c>
      <c r="C46" s="5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2">
        <f t="shared" si="1"/>
        <v>0</v>
      </c>
      <c r="P46" s="34"/>
    </row>
    <row r="47" spans="1:28" ht="12.75" customHeight="1" x14ac:dyDescent="0.25">
      <c r="A47" s="9">
        <v>43</v>
      </c>
      <c r="B47" s="186">
        <v>23</v>
      </c>
      <c r="C47" s="51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2">
        <f t="shared" si="1"/>
        <v>0</v>
      </c>
      <c r="P47" s="34"/>
    </row>
    <row r="48" spans="1:28" ht="12.75" customHeight="1" x14ac:dyDescent="0.25">
      <c r="A48" s="9">
        <v>44</v>
      </c>
      <c r="B48" s="58">
        <v>30</v>
      </c>
      <c r="C48" s="51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2">
        <f t="shared" si="1"/>
        <v>0</v>
      </c>
      <c r="P48" s="34"/>
    </row>
    <row r="49" spans="1:16" ht="12.75" customHeight="1" x14ac:dyDescent="0.25">
      <c r="A49" s="9">
        <v>45</v>
      </c>
      <c r="B49" s="187">
        <v>43867</v>
      </c>
      <c r="C49" s="51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2">
        <f t="shared" si="1"/>
        <v>0</v>
      </c>
      <c r="P49" s="34"/>
    </row>
    <row r="50" spans="1:16" ht="12.75" customHeight="1" x14ac:dyDescent="0.25">
      <c r="A50" s="9">
        <v>46</v>
      </c>
      <c r="B50" s="186">
        <v>13</v>
      </c>
      <c r="C50" s="5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32">
        <f t="shared" si="1"/>
        <v>0</v>
      </c>
      <c r="P50" s="34"/>
    </row>
    <row r="51" spans="1:16" ht="12.75" customHeight="1" x14ac:dyDescent="0.25">
      <c r="A51" s="9">
        <v>47</v>
      </c>
      <c r="B51" s="186">
        <v>20</v>
      </c>
      <c r="C51" s="51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2">
        <f t="shared" si="1"/>
        <v>0</v>
      </c>
      <c r="P51" s="34"/>
    </row>
    <row r="52" spans="1:16" ht="12.75" customHeight="1" x14ac:dyDescent="0.25">
      <c r="A52" s="9">
        <v>48</v>
      </c>
      <c r="B52" s="58">
        <v>27</v>
      </c>
      <c r="C52" s="51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2">
        <f t="shared" si="1"/>
        <v>0</v>
      </c>
      <c r="P52" s="34"/>
    </row>
    <row r="53" spans="1:16" ht="12.75" customHeight="1" x14ac:dyDescent="0.25">
      <c r="A53" s="9">
        <v>49</v>
      </c>
      <c r="B53" s="187">
        <v>43896</v>
      </c>
      <c r="C53" s="51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2">
        <f t="shared" si="1"/>
        <v>0</v>
      </c>
      <c r="P53" s="34"/>
    </row>
    <row r="54" spans="1:16" ht="12.75" customHeight="1" x14ac:dyDescent="0.25">
      <c r="A54" s="9">
        <v>50</v>
      </c>
      <c r="B54" s="186">
        <v>13</v>
      </c>
      <c r="C54" s="51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2">
        <f t="shared" si="1"/>
        <v>0</v>
      </c>
      <c r="P54" s="34"/>
    </row>
    <row r="55" spans="1:16" ht="12.75" customHeight="1" x14ac:dyDescent="0.25">
      <c r="A55" s="9">
        <v>51</v>
      </c>
      <c r="B55" s="186">
        <v>20</v>
      </c>
      <c r="C55" s="51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32">
        <f t="shared" si="1"/>
        <v>0</v>
      </c>
      <c r="P55" s="34"/>
    </row>
    <row r="56" spans="1:16" ht="12.75" customHeight="1" thickBot="1" x14ac:dyDescent="0.3">
      <c r="A56" s="180">
        <v>52</v>
      </c>
      <c r="B56" s="188">
        <v>27</v>
      </c>
      <c r="C56" s="184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32">
        <f t="shared" si="1"/>
        <v>0</v>
      </c>
      <c r="P56" s="34"/>
    </row>
    <row r="57" spans="1:16" ht="12.75" customHeight="1" thickTop="1" thickBot="1" x14ac:dyDescent="0.3">
      <c r="A57" s="182" t="s">
        <v>2</v>
      </c>
      <c r="B57" s="181"/>
      <c r="C57" s="183">
        <f>SUM(C5:C56)</f>
        <v>5512</v>
      </c>
      <c r="D57" s="183">
        <f t="shared" ref="D57:N57" si="2">SUM(D5:D56)</f>
        <v>689</v>
      </c>
      <c r="E57" s="183">
        <f t="shared" si="2"/>
        <v>3281</v>
      </c>
      <c r="F57" s="183">
        <f t="shared" si="2"/>
        <v>25</v>
      </c>
      <c r="G57" s="183">
        <f t="shared" si="2"/>
        <v>7</v>
      </c>
      <c r="H57" s="183">
        <f t="shared" si="2"/>
        <v>0</v>
      </c>
      <c r="I57" s="183">
        <f t="shared" si="2"/>
        <v>0</v>
      </c>
      <c r="J57" s="183">
        <f t="shared" si="2"/>
        <v>3322</v>
      </c>
      <c r="K57" s="183">
        <f t="shared" si="2"/>
        <v>0</v>
      </c>
      <c r="L57" s="183">
        <f t="shared" si="2"/>
        <v>4418</v>
      </c>
      <c r="M57" s="183">
        <f t="shared" si="2"/>
        <v>1</v>
      </c>
      <c r="N57" s="183">
        <f t="shared" si="2"/>
        <v>44</v>
      </c>
      <c r="O57" s="185">
        <f>SUM(C57:N57)</f>
        <v>17299</v>
      </c>
      <c r="P57" s="34"/>
    </row>
    <row r="58" spans="1:16" ht="15.75" thickTop="1" x14ac:dyDescent="0.25">
      <c r="A58" s="4"/>
      <c r="B58" s="2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6" x14ac:dyDescent="0.25">
      <c r="A59" s="4"/>
      <c r="B59" s="2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mergeCells count="15">
    <mergeCell ref="E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scale="92" orientation="portrait" verticalDpi="1200" r:id="rId1"/>
  <ignoredErrors>
    <ignoredError sqref="O5:O23 O25:O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zoomScale="115" zoomScaleNormal="115" workbookViewId="0">
      <selection activeCell="R16" sqref="R16"/>
    </sheetView>
  </sheetViews>
  <sheetFormatPr defaultRowHeight="15" x14ac:dyDescent="0.25"/>
  <cols>
    <col min="1" max="1" width="9.140625" style="35"/>
    <col min="2" max="2" width="10.5703125" style="35" customWidth="1"/>
    <col min="3" max="7" width="7.5703125" style="35" customWidth="1"/>
    <col min="8" max="8" width="7.85546875" style="35" customWidth="1"/>
    <col min="9" max="14" width="7.5703125" style="35" customWidth="1"/>
    <col min="15" max="16384" width="9.140625" style="35"/>
  </cols>
  <sheetData>
    <row r="2" spans="2:15" ht="14.45" customHeight="1" x14ac:dyDescent="0.25">
      <c r="B2" s="213" t="s">
        <v>14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2:15" ht="14.45" customHeight="1" x14ac:dyDescent="0.25">
      <c r="B3" s="200"/>
      <c r="C3" s="200"/>
      <c r="D3" s="200"/>
      <c r="E3" s="200" t="s">
        <v>15</v>
      </c>
      <c r="F3" s="200"/>
      <c r="G3" s="200"/>
      <c r="H3" s="200"/>
      <c r="I3" s="200"/>
      <c r="J3" s="200"/>
      <c r="K3" s="200"/>
      <c r="L3" s="200"/>
      <c r="M3" s="200"/>
      <c r="N3" s="200"/>
    </row>
    <row r="4" spans="2:15" ht="14.45" customHeight="1" x14ac:dyDescent="0.25">
      <c r="B4" s="213" t="s">
        <v>16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2:15" ht="14.45" customHeight="1" x14ac:dyDescent="0.25">
      <c r="B5" s="214" t="s">
        <v>17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</row>
    <row r="7" spans="2:15" ht="15" customHeight="1" x14ac:dyDescent="0.25">
      <c r="B7" s="204" t="s">
        <v>78</v>
      </c>
      <c r="C7" s="35">
        <v>2022</v>
      </c>
      <c r="F7" s="220" t="s">
        <v>18</v>
      </c>
      <c r="G7" s="220"/>
      <c r="H7" s="220"/>
      <c r="I7" s="220"/>
      <c r="J7" s="214"/>
      <c r="K7" s="214"/>
      <c r="L7" s="214" t="s">
        <v>19</v>
      </c>
      <c r="M7" s="214"/>
      <c r="N7" s="37">
        <v>44785</v>
      </c>
    </row>
    <row r="8" spans="2:15" ht="14.45" customHeight="1" x14ac:dyDescent="0.25"/>
    <row r="9" spans="2:15" ht="14.45" customHeight="1" x14ac:dyDescent="0.25">
      <c r="B9" s="38" t="s">
        <v>20</v>
      </c>
      <c r="C9" s="38" t="s">
        <v>21</v>
      </c>
      <c r="D9" s="38" t="s">
        <v>21</v>
      </c>
      <c r="E9" s="38" t="s">
        <v>21</v>
      </c>
      <c r="F9" s="38" t="s">
        <v>23</v>
      </c>
      <c r="G9" s="38" t="s">
        <v>23</v>
      </c>
      <c r="H9" s="38" t="s">
        <v>24</v>
      </c>
      <c r="I9" s="38" t="s">
        <v>24</v>
      </c>
      <c r="J9" s="38" t="s">
        <v>25</v>
      </c>
      <c r="K9" s="38" t="s">
        <v>25</v>
      </c>
      <c r="L9" s="38" t="s">
        <v>36</v>
      </c>
      <c r="M9" s="38" t="s">
        <v>36</v>
      </c>
      <c r="N9" s="44" t="s">
        <v>26</v>
      </c>
      <c r="O9" s="210" t="s">
        <v>33</v>
      </c>
    </row>
    <row r="10" spans="2:15" ht="14.45" customHeight="1" x14ac:dyDescent="0.25">
      <c r="B10" s="39"/>
      <c r="C10" s="39" t="s">
        <v>27</v>
      </c>
      <c r="D10" s="39" t="s">
        <v>27</v>
      </c>
      <c r="E10" s="39" t="s">
        <v>27</v>
      </c>
      <c r="F10" s="39" t="s">
        <v>27</v>
      </c>
      <c r="G10" s="39" t="s">
        <v>27</v>
      </c>
      <c r="H10" s="39" t="s">
        <v>28</v>
      </c>
      <c r="I10" s="39" t="s">
        <v>22</v>
      </c>
      <c r="J10" s="39" t="s">
        <v>29</v>
      </c>
      <c r="K10" s="39" t="s">
        <v>29</v>
      </c>
      <c r="L10" s="39" t="s">
        <v>29</v>
      </c>
      <c r="M10" s="39" t="s">
        <v>29</v>
      </c>
      <c r="N10" s="45" t="s">
        <v>30</v>
      </c>
      <c r="O10" s="211"/>
    </row>
    <row r="11" spans="2:15" ht="15" customHeight="1" thickBot="1" x14ac:dyDescent="0.3">
      <c r="B11" s="43">
        <v>2022</v>
      </c>
      <c r="C11" s="43" t="s">
        <v>28</v>
      </c>
      <c r="D11" s="43" t="s">
        <v>31</v>
      </c>
      <c r="E11" s="43" t="s">
        <v>32</v>
      </c>
      <c r="F11" s="43" t="s">
        <v>28</v>
      </c>
      <c r="G11" s="43" t="s">
        <v>22</v>
      </c>
      <c r="H11" s="43"/>
      <c r="I11" s="43"/>
      <c r="J11" s="43" t="s">
        <v>28</v>
      </c>
      <c r="K11" s="43" t="s">
        <v>22</v>
      </c>
      <c r="L11" s="221" t="s">
        <v>28</v>
      </c>
      <c r="M11" s="43" t="s">
        <v>22</v>
      </c>
      <c r="N11" s="46"/>
      <c r="O11" s="212"/>
    </row>
    <row r="12" spans="2:15" ht="30" customHeight="1" thickTop="1" thickBot="1" x14ac:dyDescent="0.3">
      <c r="B12" s="201">
        <v>44781</v>
      </c>
      <c r="C12" s="222">
        <f>IF('[1]8-8'!V47&lt;=0,"",SUM('[1]8-8'!V47))</f>
        <v>47</v>
      </c>
      <c r="D12" s="222">
        <f>IF('[1]8-8'!W47&lt;=0,"",SUM('[1]8-8'!W47))</f>
        <v>2</v>
      </c>
      <c r="E12" s="222">
        <f>IF('[1]8-8'!X47&lt;=0,"",SUM('[1]8-8'!X47))</f>
        <v>129</v>
      </c>
      <c r="F12" s="190">
        <f>IF('[1]8-8'!T36&lt;=0,"",SUM('[1]8-8'!T36))</f>
        <v>3</v>
      </c>
      <c r="G12" s="190">
        <f>IF('[1]8-8'!U36&lt;=0,"",SUM('[1]8-8'!U36))</f>
        <v>1</v>
      </c>
      <c r="H12" s="190" t="str">
        <f>IF('[1]8-8'!T13&lt;=0,"",SUM('[1]8-8'!T13))</f>
        <v/>
      </c>
      <c r="I12" s="222" t="str">
        <f>IF('[1]8-8'!U13&lt;=0,"",SUM('[1]8-8'!U13))</f>
        <v/>
      </c>
      <c r="J12" s="202">
        <f>IF('[1]8-8'!K68&lt;=0,"",SUM('[1]8-8'!K68))</f>
        <v>117</v>
      </c>
      <c r="K12" s="190" t="str">
        <f>IF('[1]8-8'!L68&lt;=0,"",SUM('[1]8-8'!L68))</f>
        <v/>
      </c>
      <c r="L12" s="190" t="str">
        <f>IF('[1]8-8'!W58&lt;=0,"",SUM('[1]8-8'!W58))</f>
        <v/>
      </c>
      <c r="M12" s="190" t="str">
        <f>IF('[1]8-8'!X58&lt;=0,"",SUM('[1]8-8'!X58))</f>
        <v/>
      </c>
      <c r="N12" s="190">
        <f>IF('[1]8-8'!J25&lt;=0,"",SUM('[1]8-8'!J25))</f>
        <v>3</v>
      </c>
      <c r="O12" s="191">
        <f t="shared" ref="O12:O16" si="0">SUM(C12:N12)</f>
        <v>302</v>
      </c>
    </row>
    <row r="13" spans="2:15" ht="30" customHeight="1" thickTop="1" thickBot="1" x14ac:dyDescent="0.3">
      <c r="B13" s="201">
        <v>44782</v>
      </c>
      <c r="C13" s="223">
        <f>IF('[1]8-9'!V47&lt;=0,"",SUM('[1]8-9'!V47))</f>
        <v>11</v>
      </c>
      <c r="D13" s="223">
        <f>IF('[1]8-9'!W47&lt;=0,"",SUM('[1]8-9'!W47))</f>
        <v>2</v>
      </c>
      <c r="E13" s="223">
        <f>IF('[1]8-9'!X47&lt;=0,"",SUM('[1]8-9'!X47))</f>
        <v>50</v>
      </c>
      <c r="F13" s="223">
        <f>IF('[1]8-9'!T36&lt;=0,"",SUM('[1]8-9'!T36))</f>
        <v>2</v>
      </c>
      <c r="G13" s="223">
        <f>IF('[1]8-9'!U36&lt;=0,"",SUM('[1]8-9'!U36))</f>
        <v>1</v>
      </c>
      <c r="H13" s="223" t="str">
        <f>IF('[1]8-9'!T13&lt;=0,"",SUM('[1]8-9'!T13))</f>
        <v/>
      </c>
      <c r="I13" s="223" t="str">
        <f>IF('[1]8-9'!U13&lt;=0,"",SUM('[1]8-9'!U13))</f>
        <v/>
      </c>
      <c r="J13" s="203">
        <f>IF('[1]8-9'!K68&lt;=0,"",SUM('[1]8-9'!K68))</f>
        <v>77</v>
      </c>
      <c r="K13" s="223" t="str">
        <f>IF('[1]8-9'!L73&lt;=0,"",SUM('[1]8-9'!L73))</f>
        <v/>
      </c>
      <c r="L13" s="223" t="str">
        <f>IF('[1]8-9'!W58&lt;=0,"",SUM('[1]8-9'!W58))</f>
        <v/>
      </c>
      <c r="M13" s="223" t="str">
        <f>IF('[1]8-9'!X62&lt;=0,"",SUM('[1]8-9'!X62))</f>
        <v/>
      </c>
      <c r="N13" s="223">
        <f>IF('[1]8-9'!J25&lt;=0,"",SUM('[1]8-9'!J25))</f>
        <v>3</v>
      </c>
      <c r="O13" s="63">
        <f t="shared" si="0"/>
        <v>146</v>
      </c>
    </row>
    <row r="14" spans="2:15" ht="30" customHeight="1" thickTop="1" thickBot="1" x14ac:dyDescent="0.3">
      <c r="B14" s="201">
        <v>44783</v>
      </c>
      <c r="C14" s="223">
        <f>IF('[1]8-10'!V47&lt;=0,"",SUM('[1]8-10'!V47))</f>
        <v>3</v>
      </c>
      <c r="D14" s="223" t="str">
        <f>IF('[1]8-10'!W47&lt;=0,"",SUM('[1]8-10'!W47))</f>
        <v/>
      </c>
      <c r="E14" s="223">
        <f>IF('[1]8-10'!X47&lt;=0,"",SUM('[1]8-10'!X47))</f>
        <v>37</v>
      </c>
      <c r="F14" s="223" t="str">
        <f>IF('[1]8-10'!T36&lt;=0,"",SUM('[1]8-10'!T36))</f>
        <v/>
      </c>
      <c r="G14" s="223">
        <f>IF('[1]8-10'!U36&lt;=0,"",SUM('[1]8-10'!U36))</f>
        <v>1</v>
      </c>
      <c r="H14" s="223" t="str">
        <f>IF('[1]8-10'!T13&lt;=0,"",SUM('[1]8-10'!T13))</f>
        <v/>
      </c>
      <c r="I14" s="223" t="str">
        <f>IF('[1]8-10'!U13&lt;=0,"",SUM('[1]8-10'!U13))</f>
        <v/>
      </c>
      <c r="J14" s="223">
        <f>IF('[1]8-10'!K68&lt;=0,"",SUM('[1]8-10'!K68))</f>
        <v>41</v>
      </c>
      <c r="K14" s="223" t="str">
        <f>IF('[1]8-10'!L72&lt;=0,"",SUM('[1]8-10'!L72))</f>
        <v/>
      </c>
      <c r="L14" s="223" t="str">
        <f>IF('[1]8-10'!W58&lt;=0,"",SUM('[1]8-10'!W58))</f>
        <v/>
      </c>
      <c r="M14" s="223" t="str">
        <f>IF('[1]8-10'!X61&lt;=0,"",SUM('[1]8-10'!X61))</f>
        <v/>
      </c>
      <c r="N14" s="223">
        <f>IF('[1]8-10'!J25&lt;=0,"",SUM('[1]8-10'!J25))</f>
        <v>3</v>
      </c>
      <c r="O14" s="224">
        <f t="shared" si="0"/>
        <v>85</v>
      </c>
    </row>
    <row r="15" spans="2:15" ht="30" customHeight="1" thickTop="1" thickBot="1" x14ac:dyDescent="0.3">
      <c r="B15" s="201">
        <v>44784</v>
      </c>
      <c r="C15" s="223">
        <f>IF('[1]8-11'!V47&lt;=0,"",SUM('[1]8-11'!V47))</f>
        <v>23</v>
      </c>
      <c r="D15" s="223" t="str">
        <f>IF('[1]8-11'!W47&lt;=0,"",SUM('[1]8-11'!W47))</f>
        <v/>
      </c>
      <c r="E15" s="222">
        <f>IF('[1]8-11'!X47&lt;=0,"",SUM('[1]8-11'!X47))</f>
        <v>98</v>
      </c>
      <c r="F15" s="225" t="str">
        <f>IF('[1]8-11'!T36&lt;=0,"",SUM('[1]8-11'!T36))</f>
        <v/>
      </c>
      <c r="G15" s="225">
        <f>IF('[1]8-11'!U36&lt;=0,"",SUM('[1]8-11'!U36))</f>
        <v>2</v>
      </c>
      <c r="H15" s="225" t="str">
        <f>IF('[1]8-11'!T13&lt;=0,"",SUM('[1]8-11'!T13))</f>
        <v/>
      </c>
      <c r="I15" s="225" t="str">
        <f>IF('[1]8-11'!U13&lt;=0,"",SUM('[1]8-11'!U13))</f>
        <v/>
      </c>
      <c r="J15" s="225">
        <f>IF('[1]8-11'!K68&lt;=0,"",SUM('[1]8-11'!K68))</f>
        <v>61</v>
      </c>
      <c r="K15" s="225" t="str">
        <f>IF('[1]8-11'!L73&lt;=0,"",SUM('[1]8-11'!L73))</f>
        <v/>
      </c>
      <c r="L15" s="225" t="str">
        <f>IF('[1]8-11'!W58&lt;=0,"",SUM('[1]8-11'!W58))</f>
        <v/>
      </c>
      <c r="M15" s="225" t="str">
        <f>IF('[1]8-11'!X62&lt;=0,"",SUM('[1]8-11'!X62))</f>
        <v/>
      </c>
      <c r="N15" s="225" t="str">
        <f>IF('[1]8-11'!J25&lt;=0,"",SUM('[1]8-11'!J25))</f>
        <v/>
      </c>
      <c r="O15" s="224">
        <f t="shared" si="0"/>
        <v>184</v>
      </c>
    </row>
    <row r="16" spans="2:15" ht="30" customHeight="1" thickTop="1" thickBot="1" x14ac:dyDescent="0.3">
      <c r="B16" s="201">
        <v>44785</v>
      </c>
      <c r="C16" s="223">
        <f>IF('[1]8-12'!V47&lt;=0,"",SUM('[1]8-12'!V47))</f>
        <v>8</v>
      </c>
      <c r="D16" s="223" t="str">
        <f>IF('[1]8-12'!W47&lt;=0,"",SUM('[1]8-12'!W47))</f>
        <v/>
      </c>
      <c r="E16" s="225">
        <f>IF('[1]8-12'!X47&lt;=0,"",SUM('[1]8-12'!X47))</f>
        <v>61</v>
      </c>
      <c r="F16" s="225">
        <f>IF('[1]8-12'!T36&lt;=0,"",SUM('[1]8-12'!T36))</f>
        <v>2</v>
      </c>
      <c r="G16" s="225" t="str">
        <f>IF('[1]8-12'!U36&lt;=0,"",SUM('[1]8-12'!U36))</f>
        <v/>
      </c>
      <c r="H16" s="225" t="str">
        <f>IF('[1]8-12'!T13&lt;=0,"",SUM('[1]8-12'!T13))</f>
        <v/>
      </c>
      <c r="I16" s="225" t="str">
        <f>IF('[1]8-12'!U13&lt;=0,"",SUM('[1]8-12'!U13))</f>
        <v/>
      </c>
      <c r="J16" s="225">
        <f>IF('[1]8-12'!K68&lt;=0,"",SUM('[1]8-12'!K68))</f>
        <v>76</v>
      </c>
      <c r="K16" s="225" t="str">
        <f>IF('[1]8-12'!L69&lt;=0,"",SUM('[1]8-12'!L69))</f>
        <v/>
      </c>
      <c r="L16" s="225" t="str">
        <f>IF('[1]8-12'!W58&lt;=0,"",SUM('[1]8-12'!W58))</f>
        <v/>
      </c>
      <c r="M16" s="225" t="str">
        <f>IF('[1]8-12'!X60&lt;=0,"",SUM('[1]8-12'!X60))</f>
        <v/>
      </c>
      <c r="N16" s="225">
        <f>IF('[1]8-12'!J25&lt;=0,"",SUM('[1]8-12'!J25))</f>
        <v>4</v>
      </c>
      <c r="O16" s="224">
        <f t="shared" si="0"/>
        <v>151</v>
      </c>
    </row>
    <row r="17" spans="2:15" ht="30" customHeight="1" thickTop="1" x14ac:dyDescent="0.25">
      <c r="B17" s="57" t="s">
        <v>33</v>
      </c>
      <c r="C17" s="226">
        <f t="shared" ref="C17:N17" si="1">SUM(C12:C16)</f>
        <v>92</v>
      </c>
      <c r="D17" s="226">
        <f t="shared" si="1"/>
        <v>4</v>
      </c>
      <c r="E17" s="226">
        <f t="shared" si="1"/>
        <v>375</v>
      </c>
      <c r="F17" s="226">
        <f t="shared" si="1"/>
        <v>7</v>
      </c>
      <c r="G17" s="226">
        <f t="shared" si="1"/>
        <v>5</v>
      </c>
      <c r="H17" s="226">
        <f t="shared" si="1"/>
        <v>0</v>
      </c>
      <c r="I17" s="226">
        <f t="shared" si="1"/>
        <v>0</v>
      </c>
      <c r="J17" s="226">
        <f t="shared" si="1"/>
        <v>372</v>
      </c>
      <c r="K17" s="226">
        <f t="shared" si="1"/>
        <v>0</v>
      </c>
      <c r="L17" s="226">
        <f t="shared" si="1"/>
        <v>0</v>
      </c>
      <c r="M17" s="226">
        <f t="shared" si="1"/>
        <v>0</v>
      </c>
      <c r="N17" s="226">
        <f t="shared" si="1"/>
        <v>13</v>
      </c>
      <c r="O17" s="175">
        <f>SUM(C17:N17)</f>
        <v>868</v>
      </c>
    </row>
    <row r="18" spans="2:15" ht="30" customHeight="1" x14ac:dyDescent="0.35">
      <c r="B18" s="35" t="s">
        <v>56</v>
      </c>
      <c r="C18" s="42"/>
      <c r="D18" s="176"/>
      <c r="E18" s="176"/>
      <c r="F18" s="193"/>
      <c r="G18" s="193"/>
      <c r="H18" s="197"/>
      <c r="I18" s="197"/>
      <c r="J18" s="197"/>
      <c r="K18" s="198"/>
      <c r="L18" s="198"/>
      <c r="M18" s="36"/>
      <c r="N18" s="36"/>
      <c r="O18" s="199"/>
    </row>
    <row r="19" spans="2:15" ht="21" customHeight="1" x14ac:dyDescent="0.3">
      <c r="B19" s="195"/>
      <c r="C19" s="193"/>
      <c r="D19" s="176"/>
      <c r="E19" s="176"/>
      <c r="F19" s="176"/>
      <c r="G19" s="176"/>
      <c r="H19" s="196"/>
      <c r="I19" s="196"/>
      <c r="J19" s="41"/>
      <c r="K19" s="40"/>
      <c r="L19" s="40"/>
      <c r="M19" s="40"/>
      <c r="N19" s="40"/>
    </row>
    <row r="20" spans="2:15" ht="20.45" customHeight="1" x14ac:dyDescent="0.3">
      <c r="B20" s="56"/>
      <c r="C20" s="42"/>
      <c r="D20" s="42"/>
      <c r="E20" s="42"/>
      <c r="G20" s="42"/>
      <c r="H20" s="194"/>
      <c r="I20" s="194"/>
      <c r="J20" s="36"/>
      <c r="K20" s="36"/>
      <c r="L20" s="36"/>
      <c r="M20" s="36"/>
      <c r="N20" s="36"/>
      <c r="O20" s="199"/>
    </row>
    <row r="21" spans="2:15" ht="21" customHeight="1" x14ac:dyDescent="0.3">
      <c r="B21" s="42"/>
      <c r="C21" s="42"/>
      <c r="D21" s="42"/>
      <c r="E21" s="42"/>
      <c r="F21" s="42"/>
      <c r="G21" s="40"/>
      <c r="H21" s="40"/>
      <c r="I21" s="40"/>
      <c r="J21" s="40"/>
      <c r="K21" s="40"/>
      <c r="L21" s="40"/>
      <c r="M21" s="40"/>
      <c r="N21" s="40"/>
    </row>
    <row r="22" spans="2:15" ht="21" customHeight="1" x14ac:dyDescent="0.25"/>
  </sheetData>
  <mergeCells count="7">
    <mergeCell ref="O9:O11"/>
    <mergeCell ref="B2:N2"/>
    <mergeCell ref="B4:N4"/>
    <mergeCell ref="B5:N5"/>
    <mergeCell ref="F7:I7"/>
    <mergeCell ref="J7:K7"/>
    <mergeCell ref="L7:M7"/>
  </mergeCells>
  <pageMargins left="0.7" right="0.7" top="0.75" bottom="0.75" header="0.3" footer="0.3"/>
  <pageSetup scale="8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tabSelected="1" zoomScaleNormal="100" workbookViewId="0">
      <pane ySplit="3" topLeftCell="A4" activePane="bottomLeft" state="frozen"/>
      <selection pane="bottomLeft" activeCell="H17" sqref="H17"/>
    </sheetView>
  </sheetViews>
  <sheetFormatPr defaultRowHeight="15" x14ac:dyDescent="0.25"/>
  <cols>
    <col min="1" max="1" width="25.5703125" bestFit="1" customWidth="1"/>
    <col min="2" max="2" width="10.42578125" customWidth="1"/>
    <col min="3" max="3" width="8.42578125" bestFit="1" customWidth="1"/>
    <col min="4" max="6" width="9.7109375" customWidth="1"/>
    <col min="7" max="7" width="9.7109375" style="35" customWidth="1"/>
    <col min="8" max="8" width="11.140625" customWidth="1"/>
    <col min="9" max="10" width="9.7109375" style="35" customWidth="1"/>
    <col min="11" max="11" width="5.85546875" style="55" customWidth="1"/>
    <col min="12" max="20" width="9.7109375" customWidth="1"/>
  </cols>
  <sheetData>
    <row r="1" spans="1:30" ht="21" customHeight="1" thickBot="1" x14ac:dyDescent="0.35">
      <c r="A1" s="21" t="s">
        <v>3</v>
      </c>
      <c r="B1" s="10"/>
      <c r="C1" s="21" t="s">
        <v>79</v>
      </c>
      <c r="D1" s="10"/>
      <c r="F1" s="10"/>
      <c r="G1" s="10"/>
      <c r="H1" s="10"/>
      <c r="I1" s="10"/>
      <c r="J1" s="10"/>
      <c r="K1" s="70"/>
      <c r="L1" s="10"/>
      <c r="M1" s="10"/>
      <c r="N1" s="10"/>
      <c r="Q1" s="10"/>
    </row>
    <row r="2" spans="1:30" s="30" customFormat="1" ht="15" customHeight="1" thickBot="1" x14ac:dyDescent="0.3">
      <c r="D2" s="215" t="s">
        <v>57</v>
      </c>
      <c r="E2" s="216"/>
      <c r="F2" s="216"/>
      <c r="G2" s="217"/>
      <c r="H2" s="215" t="s">
        <v>58</v>
      </c>
      <c r="I2" s="216"/>
      <c r="J2" s="217"/>
      <c r="K2" s="71"/>
      <c r="L2" s="215" t="s">
        <v>59</v>
      </c>
      <c r="M2" s="216"/>
      <c r="N2" s="216"/>
      <c r="O2" s="216"/>
      <c r="P2" s="217"/>
      <c r="Q2" s="107" t="s">
        <v>61</v>
      </c>
      <c r="R2" s="215" t="s">
        <v>60</v>
      </c>
      <c r="S2" s="216"/>
      <c r="T2" s="217"/>
    </row>
    <row r="3" spans="1:30" s="35" customFormat="1" ht="35.25" customHeight="1" thickBot="1" x14ac:dyDescent="0.3">
      <c r="A3" s="143" t="s">
        <v>4</v>
      </c>
      <c r="B3" s="144" t="s">
        <v>5</v>
      </c>
      <c r="C3" s="99" t="s">
        <v>6</v>
      </c>
      <c r="D3" s="102" t="s">
        <v>7</v>
      </c>
      <c r="E3" s="136" t="s">
        <v>10</v>
      </c>
      <c r="F3" s="81" t="s">
        <v>54</v>
      </c>
      <c r="G3" s="140" t="s">
        <v>62</v>
      </c>
      <c r="H3" s="87" t="s">
        <v>53</v>
      </c>
      <c r="I3" s="137" t="s">
        <v>48</v>
      </c>
      <c r="J3" s="140" t="s">
        <v>63</v>
      </c>
      <c r="K3" s="68"/>
      <c r="L3" s="119" t="s">
        <v>50</v>
      </c>
      <c r="M3" s="112" t="s">
        <v>51</v>
      </c>
      <c r="N3" s="138" t="s">
        <v>55</v>
      </c>
      <c r="O3" s="139" t="s">
        <v>47</v>
      </c>
      <c r="P3" s="92" t="s">
        <v>80</v>
      </c>
      <c r="Q3" s="99" t="s">
        <v>52</v>
      </c>
      <c r="R3" s="119" t="s">
        <v>39</v>
      </c>
      <c r="S3" s="113" t="s">
        <v>34</v>
      </c>
      <c r="T3" s="114" t="s">
        <v>49</v>
      </c>
    </row>
    <row r="4" spans="1:30" s="16" customFormat="1" x14ac:dyDescent="0.25">
      <c r="A4" s="169" t="s">
        <v>11</v>
      </c>
      <c r="B4" s="170" t="s">
        <v>8</v>
      </c>
      <c r="C4" s="148">
        <f>SUM(D4+E4+F4+H4+I4+L4+M4+N4+O4+P4+Q4+R4+S4+T4)</f>
        <v>92</v>
      </c>
      <c r="D4" s="103"/>
      <c r="E4" s="86"/>
      <c r="F4" s="88">
        <v>81</v>
      </c>
      <c r="G4" s="141">
        <f>SUM(D4:F4)</f>
        <v>81</v>
      </c>
      <c r="H4" s="171"/>
      <c r="I4" s="88"/>
      <c r="J4" s="141">
        <f>SUM(H4:I4)</f>
        <v>0</v>
      </c>
      <c r="K4" s="72"/>
      <c r="L4" s="61"/>
      <c r="M4" s="110"/>
      <c r="N4" s="110"/>
      <c r="O4" s="28"/>
      <c r="P4" s="111"/>
      <c r="Q4" s="120"/>
      <c r="R4" s="123"/>
      <c r="S4" s="124">
        <v>11</v>
      </c>
      <c r="T4" s="125"/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1:30" s="16" customFormat="1" x14ac:dyDescent="0.25">
      <c r="A5" s="166" t="s">
        <v>11</v>
      </c>
      <c r="B5" s="168" t="s">
        <v>9</v>
      </c>
      <c r="C5" s="149">
        <f>SUM(D5+E5+F5+H5+I5+L5+M5+N5+O5+P5+Q5+R5+S5+T5)</f>
        <v>303</v>
      </c>
      <c r="D5" s="104"/>
      <c r="E5" s="83"/>
      <c r="F5" s="89">
        <v>4</v>
      </c>
      <c r="G5" s="142">
        <f>SUM(D5:F5)</f>
        <v>4</v>
      </c>
      <c r="H5" s="172"/>
      <c r="I5" s="89"/>
      <c r="J5" s="141">
        <f t="shared" ref="J5:J28" si="0">SUM(H5:I5)</f>
        <v>0</v>
      </c>
      <c r="K5" s="72"/>
      <c r="L5" s="60"/>
      <c r="M5" s="7"/>
      <c r="N5" s="7"/>
      <c r="O5" s="6"/>
      <c r="P5" s="19"/>
      <c r="Q5" s="121"/>
      <c r="R5" s="126"/>
      <c r="S5" s="127">
        <v>299</v>
      </c>
      <c r="T5" s="128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s="16" customFormat="1" x14ac:dyDescent="0.25">
      <c r="A6" s="166" t="s">
        <v>11</v>
      </c>
      <c r="B6" s="168" t="s">
        <v>1</v>
      </c>
      <c r="C6" s="148">
        <f t="shared" ref="C6:C27" si="1">SUM(D6+E6+F6+H6+I6+L6+M6+N6+O6+P6+Q6+R6+S6+T6)</f>
        <v>87</v>
      </c>
      <c r="D6" s="104"/>
      <c r="E6" s="83"/>
      <c r="F6" s="89">
        <v>1</v>
      </c>
      <c r="G6" s="141">
        <f t="shared" ref="G6:G28" si="2">SUM(D6:F6)</f>
        <v>1</v>
      </c>
      <c r="H6" s="172"/>
      <c r="I6" s="89"/>
      <c r="J6" s="141">
        <f t="shared" si="0"/>
        <v>0</v>
      </c>
      <c r="K6" s="72"/>
      <c r="L6" s="60"/>
      <c r="M6" s="7"/>
      <c r="N6" s="7"/>
      <c r="O6" s="6"/>
      <c r="P6" s="19"/>
      <c r="Q6" s="121">
        <v>86</v>
      </c>
      <c r="R6" s="126"/>
      <c r="S6" s="127"/>
      <c r="T6" s="128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s="16" customFormat="1" x14ac:dyDescent="0.25">
      <c r="A7" s="105"/>
      <c r="B7" s="145"/>
      <c r="C7" s="150"/>
      <c r="D7" s="79"/>
      <c r="E7" s="80"/>
      <c r="F7" s="75"/>
      <c r="G7" s="152"/>
      <c r="H7" s="74"/>
      <c r="I7" s="76"/>
      <c r="J7" s="153"/>
      <c r="K7" s="72"/>
      <c r="L7" s="93"/>
      <c r="M7" s="65"/>
      <c r="N7" s="65"/>
      <c r="O7" s="66"/>
      <c r="P7" s="94"/>
      <c r="Q7" s="117"/>
      <c r="R7" s="93"/>
      <c r="S7" s="65"/>
      <c r="T7" s="9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s="16" customFormat="1" x14ac:dyDescent="0.25">
      <c r="A8" s="166" t="s">
        <v>13</v>
      </c>
      <c r="B8" s="168" t="s">
        <v>8</v>
      </c>
      <c r="C8" s="148">
        <f t="shared" si="1"/>
        <v>7</v>
      </c>
      <c r="D8" s="100"/>
      <c r="E8" s="83"/>
      <c r="F8" s="89"/>
      <c r="G8" s="141">
        <f t="shared" si="2"/>
        <v>0</v>
      </c>
      <c r="H8" s="173"/>
      <c r="I8" s="91">
        <v>7</v>
      </c>
      <c r="J8" s="141">
        <f>SUM(H8:I8)</f>
        <v>7</v>
      </c>
      <c r="K8" s="72"/>
      <c r="L8" s="60"/>
      <c r="M8" s="7"/>
      <c r="N8" s="7"/>
      <c r="O8" s="6"/>
      <c r="P8" s="19"/>
      <c r="Q8" s="121"/>
      <c r="R8" s="126"/>
      <c r="S8" s="127"/>
      <c r="T8" s="128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s="16" customFormat="1" x14ac:dyDescent="0.25">
      <c r="A9" s="166" t="s">
        <v>13</v>
      </c>
      <c r="B9" s="168" t="s">
        <v>9</v>
      </c>
      <c r="C9" s="149">
        <f t="shared" si="1"/>
        <v>5</v>
      </c>
      <c r="D9" s="100"/>
      <c r="E9" s="83"/>
      <c r="F9" s="89"/>
      <c r="G9" s="142">
        <f t="shared" si="2"/>
        <v>0</v>
      </c>
      <c r="H9" s="173"/>
      <c r="I9" s="91">
        <v>5</v>
      </c>
      <c r="J9" s="141">
        <f t="shared" si="0"/>
        <v>5</v>
      </c>
      <c r="K9" s="72"/>
      <c r="L9" s="60"/>
      <c r="M9" s="7"/>
      <c r="N9" s="7"/>
      <c r="O9" s="6"/>
      <c r="P9" s="19"/>
      <c r="Q9" s="121"/>
      <c r="R9" s="126"/>
      <c r="S9" s="127"/>
      <c r="T9" s="128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s="16" customFormat="1" x14ac:dyDescent="0.25">
      <c r="A10" s="106"/>
      <c r="B10" s="146"/>
      <c r="C10" s="151"/>
      <c r="D10" s="79"/>
      <c r="E10" s="80"/>
      <c r="F10" s="75"/>
      <c r="G10" s="153"/>
      <c r="H10" s="74"/>
      <c r="I10" s="76"/>
      <c r="J10" s="153"/>
      <c r="K10" s="72"/>
      <c r="L10" s="93"/>
      <c r="M10" s="65"/>
      <c r="N10" s="65"/>
      <c r="O10" s="66"/>
      <c r="P10" s="94"/>
      <c r="Q10" s="117"/>
      <c r="R10" s="93"/>
      <c r="S10" s="65"/>
      <c r="T10" s="9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s="18" customFormat="1" x14ac:dyDescent="0.25">
      <c r="A11" s="166" t="s">
        <v>0</v>
      </c>
      <c r="B11" s="167" t="s">
        <v>8</v>
      </c>
      <c r="C11" s="149">
        <f t="shared" si="1"/>
        <v>0</v>
      </c>
      <c r="D11" s="101"/>
      <c r="E11" s="85"/>
      <c r="F11" s="90"/>
      <c r="G11" s="142">
        <f t="shared" si="2"/>
        <v>0</v>
      </c>
      <c r="H11" s="174"/>
      <c r="I11" s="90"/>
      <c r="J11" s="141">
        <f>SUM(H11:I11)</f>
        <v>0</v>
      </c>
      <c r="K11" s="72"/>
      <c r="L11" s="62"/>
      <c r="M11" s="8"/>
      <c r="N11" s="8"/>
      <c r="O11" s="8"/>
      <c r="P11" s="115"/>
      <c r="Q11" s="122"/>
      <c r="R11" s="129"/>
      <c r="S11" s="130"/>
      <c r="T11" s="131"/>
      <c r="U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30" s="18" customFormat="1" x14ac:dyDescent="0.25">
      <c r="A12" s="166" t="s">
        <v>0</v>
      </c>
      <c r="B12" s="167" t="s">
        <v>9</v>
      </c>
      <c r="C12" s="148">
        <f t="shared" si="1"/>
        <v>0</v>
      </c>
      <c r="D12" s="101"/>
      <c r="E12" s="85"/>
      <c r="F12" s="90"/>
      <c r="G12" s="141">
        <f t="shared" si="2"/>
        <v>0</v>
      </c>
      <c r="H12" s="174"/>
      <c r="I12" s="90"/>
      <c r="J12" s="141">
        <f t="shared" si="0"/>
        <v>0</v>
      </c>
      <c r="K12" s="72"/>
      <c r="L12" s="62"/>
      <c r="M12" s="8"/>
      <c r="N12" s="8"/>
      <c r="O12" s="8"/>
      <c r="P12" s="115"/>
      <c r="Q12" s="122"/>
      <c r="R12" s="129"/>
      <c r="S12" s="130"/>
      <c r="T12" s="131"/>
      <c r="U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s="18" customFormat="1" x14ac:dyDescent="0.25">
      <c r="A13" s="105"/>
      <c r="B13" s="146"/>
      <c r="C13" s="150"/>
      <c r="D13" s="78"/>
      <c r="E13" s="80"/>
      <c r="F13" s="75"/>
      <c r="G13" s="152"/>
      <c r="H13" s="69"/>
      <c r="I13" s="77"/>
      <c r="J13" s="153"/>
      <c r="K13" s="72"/>
      <c r="L13" s="95"/>
      <c r="M13" s="67"/>
      <c r="N13" s="65"/>
      <c r="O13" s="67"/>
      <c r="P13" s="94"/>
      <c r="Q13" s="118"/>
      <c r="R13" s="96"/>
      <c r="S13" s="65"/>
      <c r="T13" s="94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s="18" customFormat="1" x14ac:dyDescent="0.25">
      <c r="A14" s="166" t="s">
        <v>12</v>
      </c>
      <c r="B14" s="167" t="s">
        <v>8</v>
      </c>
      <c r="C14" s="148">
        <f t="shared" si="1"/>
        <v>431</v>
      </c>
      <c r="D14" s="101"/>
      <c r="E14" s="83"/>
      <c r="F14" s="89"/>
      <c r="G14" s="141">
        <f t="shared" si="2"/>
        <v>0</v>
      </c>
      <c r="H14" s="174"/>
      <c r="I14" s="90"/>
      <c r="J14" s="141">
        <f t="shared" si="0"/>
        <v>0</v>
      </c>
      <c r="K14" s="72"/>
      <c r="L14" s="116"/>
      <c r="M14" s="8"/>
      <c r="N14" s="7"/>
      <c r="O14" s="8">
        <v>289</v>
      </c>
      <c r="P14" s="19">
        <v>26</v>
      </c>
      <c r="Q14" s="122"/>
      <c r="R14" s="129"/>
      <c r="S14" s="127">
        <v>116</v>
      </c>
      <c r="T14" s="128"/>
      <c r="U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s="18" customFormat="1" x14ac:dyDescent="0.25">
      <c r="A15" s="166" t="s">
        <v>12</v>
      </c>
      <c r="B15" s="167" t="s">
        <v>9</v>
      </c>
      <c r="C15" s="149">
        <f t="shared" si="1"/>
        <v>0</v>
      </c>
      <c r="D15" s="101"/>
      <c r="E15" s="85"/>
      <c r="F15" s="90"/>
      <c r="G15" s="142">
        <f t="shared" si="2"/>
        <v>0</v>
      </c>
      <c r="H15" s="174"/>
      <c r="I15" s="90"/>
      <c r="J15" s="141">
        <f t="shared" si="0"/>
        <v>0</v>
      </c>
      <c r="K15" s="72"/>
      <c r="L15" s="62"/>
      <c r="M15" s="8"/>
      <c r="N15" s="8"/>
      <c r="O15" s="7"/>
      <c r="P15" s="20"/>
      <c r="Q15" s="122"/>
      <c r="R15" s="132"/>
      <c r="S15" s="130"/>
      <c r="T15" s="133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s="18" customFormat="1" x14ac:dyDescent="0.25">
      <c r="A16" s="105"/>
      <c r="B16" s="146"/>
      <c r="C16" s="151"/>
      <c r="D16" s="78"/>
      <c r="E16" s="78"/>
      <c r="F16" s="77"/>
      <c r="G16" s="153"/>
      <c r="H16" s="69"/>
      <c r="I16" s="77"/>
      <c r="J16" s="153"/>
      <c r="K16" s="72"/>
      <c r="L16" s="96"/>
      <c r="M16" s="67"/>
      <c r="N16" s="67"/>
      <c r="O16" s="65"/>
      <c r="P16" s="97"/>
      <c r="Q16" s="118"/>
      <c r="R16" s="95"/>
      <c r="S16" s="67"/>
      <c r="T16" s="97"/>
      <c r="U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 s="18" customFormat="1" x14ac:dyDescent="0.25">
      <c r="A17" s="166" t="s">
        <v>37</v>
      </c>
      <c r="B17" s="167" t="s">
        <v>8</v>
      </c>
      <c r="C17" s="149">
        <f t="shared" si="1"/>
        <v>0</v>
      </c>
      <c r="D17" s="100"/>
      <c r="E17" s="84"/>
      <c r="F17" s="91"/>
      <c r="G17" s="142">
        <f t="shared" si="2"/>
        <v>0</v>
      </c>
      <c r="H17" s="173"/>
      <c r="I17" s="91"/>
      <c r="J17" s="141">
        <f t="shared" si="0"/>
        <v>0</v>
      </c>
      <c r="K17" s="72"/>
      <c r="L17" s="60"/>
      <c r="M17" s="6"/>
      <c r="N17" s="6"/>
      <c r="O17" s="6"/>
      <c r="P17" s="64"/>
      <c r="Q17" s="121"/>
      <c r="R17" s="126"/>
      <c r="S17" s="134"/>
      <c r="T17" s="135"/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s="18" customFormat="1" x14ac:dyDescent="0.25">
      <c r="A18" s="166" t="s">
        <v>38</v>
      </c>
      <c r="B18" s="167" t="s">
        <v>9</v>
      </c>
      <c r="C18" s="148">
        <f t="shared" si="1"/>
        <v>0</v>
      </c>
      <c r="D18" s="100"/>
      <c r="E18" s="84"/>
      <c r="F18" s="91"/>
      <c r="G18" s="141">
        <f t="shared" si="2"/>
        <v>0</v>
      </c>
      <c r="H18" s="173"/>
      <c r="I18" s="91"/>
      <c r="J18" s="141">
        <f t="shared" si="0"/>
        <v>0</v>
      </c>
      <c r="K18" s="72"/>
      <c r="L18" s="60"/>
      <c r="M18" s="6"/>
      <c r="N18" s="6"/>
      <c r="O18" s="6"/>
      <c r="P18" s="64"/>
      <c r="Q18" s="121"/>
      <c r="R18" s="126"/>
      <c r="S18" s="134"/>
      <c r="T18" s="135"/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s="18" customFormat="1" x14ac:dyDescent="0.25">
      <c r="A19" s="105"/>
      <c r="B19" s="146"/>
      <c r="C19" s="150"/>
      <c r="D19" s="79"/>
      <c r="E19" s="79"/>
      <c r="F19" s="76"/>
      <c r="G19" s="152"/>
      <c r="H19" s="74"/>
      <c r="I19" s="76"/>
      <c r="J19" s="153"/>
      <c r="K19" s="72"/>
      <c r="L19" s="93"/>
      <c r="M19" s="66"/>
      <c r="N19" s="66"/>
      <c r="O19" s="66"/>
      <c r="P19" s="98"/>
      <c r="Q19" s="117"/>
      <c r="R19" s="93"/>
      <c r="S19" s="66"/>
      <c r="T19" s="98"/>
      <c r="U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s="18" customFormat="1" x14ac:dyDescent="0.25">
      <c r="A20" s="166" t="s">
        <v>35</v>
      </c>
      <c r="B20" s="167" t="s">
        <v>8</v>
      </c>
      <c r="C20" s="148">
        <f t="shared" si="1"/>
        <v>13</v>
      </c>
      <c r="D20" s="100"/>
      <c r="E20" s="84"/>
      <c r="F20" s="91">
        <v>6</v>
      </c>
      <c r="G20" s="141">
        <f t="shared" si="2"/>
        <v>6</v>
      </c>
      <c r="H20" s="173"/>
      <c r="I20" s="91">
        <v>5</v>
      </c>
      <c r="J20" s="141">
        <f t="shared" si="0"/>
        <v>5</v>
      </c>
      <c r="K20" s="72"/>
      <c r="L20" s="60"/>
      <c r="M20" s="6"/>
      <c r="N20" s="6"/>
      <c r="O20" s="6">
        <v>2</v>
      </c>
      <c r="P20" s="64"/>
      <c r="Q20" s="121"/>
      <c r="R20" s="126"/>
      <c r="S20" s="134"/>
      <c r="T20" s="135"/>
      <c r="U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30" s="18" customFormat="1" x14ac:dyDescent="0.25">
      <c r="A21" s="157" t="s">
        <v>43</v>
      </c>
      <c r="B21" s="156" t="s">
        <v>8</v>
      </c>
      <c r="C21" s="149">
        <f t="shared" si="1"/>
        <v>0</v>
      </c>
      <c r="D21" s="158"/>
      <c r="E21" s="159"/>
      <c r="F21" s="160"/>
      <c r="G21" s="142">
        <f t="shared" si="2"/>
        <v>0</v>
      </c>
      <c r="H21" s="164"/>
      <c r="I21" s="160"/>
      <c r="J21" s="141">
        <f t="shared" si="0"/>
        <v>0</v>
      </c>
      <c r="K21" s="72"/>
      <c r="L21" s="60"/>
      <c r="M21" s="6"/>
      <c r="N21" s="6"/>
      <c r="O21" s="6"/>
      <c r="P21" s="64"/>
      <c r="Q21" s="121"/>
      <c r="R21" s="126"/>
      <c r="S21" s="134"/>
      <c r="T21" s="135"/>
      <c r="U21" s="55"/>
      <c r="V21" s="55"/>
      <c r="W21" s="55"/>
      <c r="X21" s="55"/>
      <c r="Y21" s="55"/>
      <c r="Z21" s="55"/>
      <c r="AA21" s="55"/>
      <c r="AB21" s="55"/>
      <c r="AC21" s="55"/>
      <c r="AD21" s="55"/>
    </row>
    <row r="22" spans="1:30" s="18" customFormat="1" x14ac:dyDescent="0.25">
      <c r="A22" s="157" t="s">
        <v>44</v>
      </c>
      <c r="B22" s="156" t="s">
        <v>8</v>
      </c>
      <c r="C22" s="148">
        <f t="shared" si="1"/>
        <v>28</v>
      </c>
      <c r="D22" s="158"/>
      <c r="E22" s="159"/>
      <c r="F22" s="160"/>
      <c r="G22" s="141">
        <f t="shared" si="2"/>
        <v>0</v>
      </c>
      <c r="H22" s="164"/>
      <c r="I22" s="160"/>
      <c r="J22" s="141">
        <f t="shared" si="0"/>
        <v>0</v>
      </c>
      <c r="K22" s="72"/>
      <c r="L22" s="60">
        <v>28</v>
      </c>
      <c r="M22" s="6"/>
      <c r="N22" s="6"/>
      <c r="O22" s="6"/>
      <c r="P22" s="64"/>
      <c r="Q22" s="121"/>
      <c r="R22" s="126"/>
      <c r="S22" s="134"/>
      <c r="T22" s="135"/>
      <c r="U22" s="55"/>
      <c r="V22" s="55"/>
      <c r="W22" s="55"/>
      <c r="X22" s="55"/>
      <c r="Y22" s="55"/>
      <c r="Z22" s="55"/>
      <c r="AA22" s="55"/>
      <c r="AB22" s="55"/>
      <c r="AC22" s="55"/>
      <c r="AD22" s="55"/>
    </row>
    <row r="23" spans="1:30" s="18" customFormat="1" x14ac:dyDescent="0.25">
      <c r="A23" s="157" t="s">
        <v>45</v>
      </c>
      <c r="B23" s="156" t="s">
        <v>8</v>
      </c>
      <c r="C23" s="149">
        <f t="shared" si="1"/>
        <v>0</v>
      </c>
      <c r="D23" s="161"/>
      <c r="E23" s="162"/>
      <c r="F23" s="163"/>
      <c r="G23" s="142">
        <f t="shared" si="2"/>
        <v>0</v>
      </c>
      <c r="H23" s="165"/>
      <c r="I23" s="163"/>
      <c r="J23" s="141">
        <f t="shared" si="0"/>
        <v>0</v>
      </c>
      <c r="K23" s="72"/>
      <c r="L23" s="62"/>
      <c r="M23" s="8"/>
      <c r="N23" s="8"/>
      <c r="O23" s="7"/>
      <c r="P23" s="20"/>
      <c r="Q23" s="122"/>
      <c r="R23" s="132"/>
      <c r="S23" s="130"/>
      <c r="T23" s="133"/>
      <c r="U23" s="55"/>
      <c r="V23" s="55"/>
      <c r="W23" s="55"/>
      <c r="X23" s="55"/>
      <c r="Y23" s="55"/>
      <c r="Z23" s="55"/>
      <c r="AA23" s="55"/>
      <c r="AB23" s="55"/>
      <c r="AC23" s="55"/>
      <c r="AD23" s="55"/>
    </row>
    <row r="24" spans="1:30" s="18" customFormat="1" x14ac:dyDescent="0.25">
      <c r="A24" s="154" t="s">
        <v>40</v>
      </c>
      <c r="B24" s="155" t="s">
        <v>8</v>
      </c>
      <c r="C24" s="148">
        <f t="shared" si="1"/>
        <v>0</v>
      </c>
      <c r="D24" s="161"/>
      <c r="E24" s="162"/>
      <c r="F24" s="163"/>
      <c r="G24" s="141">
        <f t="shared" si="2"/>
        <v>0</v>
      </c>
      <c r="H24" s="165"/>
      <c r="I24" s="163"/>
      <c r="J24" s="141">
        <f t="shared" si="0"/>
        <v>0</v>
      </c>
      <c r="K24" s="72"/>
      <c r="L24" s="62"/>
      <c r="M24" s="8"/>
      <c r="N24" s="8"/>
      <c r="O24" s="7"/>
      <c r="P24" s="20"/>
      <c r="Q24" s="122"/>
      <c r="R24" s="132"/>
      <c r="S24" s="130"/>
      <c r="T24" s="133"/>
      <c r="U24" s="55"/>
      <c r="V24" s="55"/>
      <c r="W24" s="55"/>
      <c r="X24" s="55"/>
      <c r="Y24" s="55"/>
      <c r="Z24" s="55"/>
      <c r="AA24" s="55"/>
      <c r="AB24" s="55"/>
      <c r="AC24" s="55"/>
      <c r="AD24" s="55"/>
    </row>
    <row r="25" spans="1:30" s="18" customFormat="1" x14ac:dyDescent="0.25">
      <c r="A25" s="154" t="s">
        <v>46</v>
      </c>
      <c r="B25" s="155" t="s">
        <v>8</v>
      </c>
      <c r="C25" s="149">
        <f t="shared" si="1"/>
        <v>0</v>
      </c>
      <c r="D25" s="161"/>
      <c r="E25" s="162"/>
      <c r="F25" s="163"/>
      <c r="G25" s="142">
        <f t="shared" si="2"/>
        <v>0</v>
      </c>
      <c r="H25" s="165"/>
      <c r="I25" s="163"/>
      <c r="J25" s="141">
        <f t="shared" si="0"/>
        <v>0</v>
      </c>
      <c r="K25" s="72"/>
      <c r="L25" s="62"/>
      <c r="M25" s="8"/>
      <c r="N25" s="8"/>
      <c r="O25" s="7"/>
      <c r="P25" s="20"/>
      <c r="Q25" s="122"/>
      <c r="R25" s="132"/>
      <c r="S25" s="130"/>
      <c r="T25" s="133"/>
      <c r="U25" s="55"/>
      <c r="V25" s="55"/>
      <c r="W25" s="55"/>
      <c r="X25" s="55"/>
      <c r="Y25" s="55"/>
      <c r="Z25" s="55"/>
      <c r="AA25" s="55"/>
      <c r="AB25" s="55"/>
      <c r="AC25" s="55"/>
      <c r="AD25" s="55"/>
    </row>
    <row r="26" spans="1:30" s="18" customFormat="1" x14ac:dyDescent="0.25">
      <c r="A26" s="154" t="s">
        <v>41</v>
      </c>
      <c r="B26" s="155" t="s">
        <v>8</v>
      </c>
      <c r="C26" s="148">
        <f t="shared" si="1"/>
        <v>0</v>
      </c>
      <c r="D26" s="161"/>
      <c r="E26" s="162"/>
      <c r="F26" s="163"/>
      <c r="G26" s="141">
        <f t="shared" si="2"/>
        <v>0</v>
      </c>
      <c r="H26" s="165"/>
      <c r="I26" s="163"/>
      <c r="J26" s="141">
        <f t="shared" si="0"/>
        <v>0</v>
      </c>
      <c r="K26" s="72"/>
      <c r="L26" s="62"/>
      <c r="M26" s="8"/>
      <c r="N26" s="8"/>
      <c r="O26" s="7"/>
      <c r="P26" s="20"/>
      <c r="Q26" s="122"/>
      <c r="R26" s="132"/>
      <c r="S26" s="130"/>
      <c r="T26" s="133"/>
      <c r="U26" s="55"/>
      <c r="V26" s="55"/>
      <c r="W26" s="55"/>
      <c r="X26" s="55"/>
      <c r="Y26" s="55"/>
      <c r="Z26" s="55"/>
      <c r="AA26" s="55"/>
      <c r="AB26" s="55"/>
      <c r="AC26" s="55"/>
      <c r="AD26" s="55"/>
    </row>
    <row r="27" spans="1:30" s="18" customFormat="1" x14ac:dyDescent="0.25">
      <c r="A27" s="154" t="s">
        <v>42</v>
      </c>
      <c r="B27" s="156" t="s">
        <v>8</v>
      </c>
      <c r="C27" s="149">
        <f t="shared" si="1"/>
        <v>0</v>
      </c>
      <c r="D27" s="161"/>
      <c r="E27" s="162"/>
      <c r="F27" s="163"/>
      <c r="G27" s="142">
        <f t="shared" si="2"/>
        <v>0</v>
      </c>
      <c r="H27" s="165"/>
      <c r="I27" s="163"/>
      <c r="J27" s="141">
        <f t="shared" si="0"/>
        <v>0</v>
      </c>
      <c r="K27" s="72"/>
      <c r="L27" s="62"/>
      <c r="M27" s="8"/>
      <c r="N27" s="8"/>
      <c r="O27" s="7"/>
      <c r="P27" s="20"/>
      <c r="Q27" s="122"/>
      <c r="R27" s="132"/>
      <c r="S27" s="130"/>
      <c r="T27" s="133"/>
      <c r="U27" s="55"/>
      <c r="V27" s="55"/>
      <c r="W27" s="55"/>
      <c r="X27" s="55"/>
      <c r="Y27" s="55"/>
      <c r="Z27" s="55"/>
      <c r="AA27" s="55"/>
      <c r="AB27" s="55"/>
      <c r="AC27" s="55"/>
      <c r="AD27" s="55"/>
    </row>
    <row r="28" spans="1:30" s="18" customFormat="1" ht="18.75" customHeight="1" thickBot="1" x14ac:dyDescent="0.3">
      <c r="A28" s="106"/>
      <c r="B28" s="146"/>
      <c r="C28" s="17"/>
      <c r="D28" s="78"/>
      <c r="E28" s="78"/>
      <c r="F28" s="77"/>
      <c r="G28" s="141">
        <f t="shared" si="2"/>
        <v>0</v>
      </c>
      <c r="H28" s="69"/>
      <c r="I28" s="77"/>
      <c r="J28" s="141">
        <f t="shared" si="0"/>
        <v>0</v>
      </c>
      <c r="K28" s="72"/>
      <c r="L28" s="96"/>
      <c r="M28" s="67"/>
      <c r="N28" s="67"/>
      <c r="O28" s="65"/>
      <c r="P28" s="97"/>
      <c r="Q28" s="118"/>
      <c r="R28" s="95"/>
      <c r="S28" s="67"/>
      <c r="T28" s="97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spans="1:30" ht="15.75" thickBot="1" x14ac:dyDescent="0.3">
      <c r="A29" s="218" t="s">
        <v>6</v>
      </c>
      <c r="B29" s="219"/>
      <c r="C29" s="147">
        <f>SUM(C4:C27)</f>
        <v>966</v>
      </c>
      <c r="D29" s="108">
        <f>SUM(D4:D28)</f>
        <v>0</v>
      </c>
      <c r="E29" s="108">
        <f t="shared" ref="E29:T29" si="3">SUM(E4:E28)</f>
        <v>0</v>
      </c>
      <c r="F29" s="108">
        <f t="shared" si="3"/>
        <v>92</v>
      </c>
      <c r="G29" s="108">
        <f t="shared" si="3"/>
        <v>92</v>
      </c>
      <c r="H29" s="108">
        <f t="shared" si="3"/>
        <v>0</v>
      </c>
      <c r="I29" s="108">
        <f t="shared" si="3"/>
        <v>17</v>
      </c>
      <c r="J29" s="82">
        <f t="shared" si="3"/>
        <v>17</v>
      </c>
      <c r="K29" s="73"/>
      <c r="L29" s="109">
        <f t="shared" si="3"/>
        <v>28</v>
      </c>
      <c r="M29" s="108">
        <f t="shared" si="3"/>
        <v>0</v>
      </c>
      <c r="N29" s="108">
        <f t="shared" si="3"/>
        <v>0</v>
      </c>
      <c r="O29" s="108">
        <f t="shared" si="3"/>
        <v>291</v>
      </c>
      <c r="P29" s="82">
        <f t="shared" si="3"/>
        <v>26</v>
      </c>
      <c r="Q29" s="147">
        <f t="shared" si="3"/>
        <v>86</v>
      </c>
      <c r="R29" s="109">
        <f t="shared" si="3"/>
        <v>0</v>
      </c>
      <c r="S29" s="108">
        <f t="shared" si="3"/>
        <v>426</v>
      </c>
      <c r="T29" s="82">
        <f t="shared" si="3"/>
        <v>0</v>
      </c>
      <c r="U29" s="54"/>
      <c r="V29" s="54"/>
      <c r="W29" s="54"/>
      <c r="X29" s="54"/>
      <c r="Y29" s="54"/>
      <c r="Z29" s="54"/>
      <c r="AA29" s="54"/>
      <c r="AB29" s="54"/>
      <c r="AC29" s="54"/>
      <c r="AD29" s="54"/>
    </row>
    <row r="30" spans="1:30" x14ac:dyDescent="0.25">
      <c r="U30" s="54"/>
      <c r="V30" s="54"/>
      <c r="W30" s="54"/>
      <c r="X30" s="54"/>
      <c r="Y30" s="54"/>
      <c r="Z30" s="54"/>
      <c r="AA30" s="54"/>
      <c r="AB30" s="54"/>
      <c r="AC30" s="54"/>
      <c r="AD30" s="54"/>
    </row>
    <row r="31" spans="1:30" x14ac:dyDescent="0.25">
      <c r="U31" s="54"/>
      <c r="V31" s="54"/>
      <c r="W31" s="54"/>
      <c r="X31" s="54"/>
      <c r="Y31" s="54"/>
      <c r="Z31" s="54"/>
      <c r="AA31" s="54"/>
      <c r="AB31" s="54"/>
      <c r="AC31" s="54"/>
      <c r="AD31" s="54"/>
    </row>
  </sheetData>
  <mergeCells count="5">
    <mergeCell ref="L2:P2"/>
    <mergeCell ref="R2:T2"/>
    <mergeCell ref="D2:G2"/>
    <mergeCell ref="H2:J2"/>
    <mergeCell ref="A29:B29"/>
  </mergeCells>
  <pageMargins left="1" right="1" top="1" bottom="1" header="0.5" footer="0.5"/>
  <pageSetup scale="64" orientation="landscape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4C8F16C20B764BA8AB5406A30CDBEB" ma:contentTypeVersion="12" ma:contentTypeDescription="Create a new document." ma:contentTypeScope="" ma:versionID="3888908554bff9f87e6e8667592ff379">
  <xsd:schema xmlns:xsd="http://www.w3.org/2001/XMLSchema" xmlns:xs="http://www.w3.org/2001/XMLSchema" xmlns:p="http://schemas.microsoft.com/office/2006/metadata/properties" xmlns:ns3="e28497bc-e398-44bc-9498-1166703cedd2" xmlns:ns4="5ae626e7-bf53-4e28-8ae5-d98ce59c10c2" targetNamespace="http://schemas.microsoft.com/office/2006/metadata/properties" ma:root="true" ma:fieldsID="57d6c24cdacbae74990525806f58f269" ns3:_="" ns4:_="">
    <xsd:import namespace="e28497bc-e398-44bc-9498-1166703cedd2"/>
    <xsd:import namespace="5ae626e7-bf53-4e28-8ae5-d98ce59c10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Details" minOccurs="0"/>
                <xsd:element ref="ns4:SharingHintHash" minOccurs="0"/>
                <xsd:element ref="ns4:SharedWithUser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497bc-e398-44bc-9498-1166703ce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e626e7-bf53-4e28-8ae5-d98ce59c10c2" elementFormDefault="qualified">
    <xsd:import namespace="http://schemas.microsoft.com/office/2006/documentManagement/types"/>
    <xsd:import namespace="http://schemas.microsoft.com/office/infopath/2007/PartnerControls"/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319608-5A63-4D00-BBB9-D5C2D559B8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8497bc-e398-44bc-9498-1166703cedd2"/>
    <ds:schemaRef ds:uri="5ae626e7-bf53-4e28-8ae5-d98ce59c10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B201F2-4C9E-402A-B092-89AAFE567E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52CC94-A9BE-4168-8645-F6B9B0D8651C}">
  <ds:schemaRefs>
    <ds:schemaRef ds:uri="http://schemas.microsoft.com/office/2006/metadata/properties"/>
    <ds:schemaRef ds:uri="5ae626e7-bf53-4e28-8ae5-d98ce59c10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28497bc-e398-44bc-9498-1166703cedd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Yearly</vt:lpstr>
      <vt:lpstr>Weekly</vt:lpstr>
      <vt:lpstr>Shipped</vt:lpstr>
    </vt:vector>
  </TitlesOfParts>
  <Company>Tacoma Public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Murphy, Jamie</cp:lastModifiedBy>
  <cp:lastPrinted>2017-10-29T15:50:01Z</cp:lastPrinted>
  <dcterms:created xsi:type="dcterms:W3CDTF">2012-04-13T20:54:03Z</dcterms:created>
  <dcterms:modified xsi:type="dcterms:W3CDTF">2022-08-12T18:10:42Z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0x010100304C8F16C20B764BA8AB5406A30CDBEB</vt:lpwstr>
  </property>
</Properties>
</file>